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wb0EZd7PZcAemANErG//rTFZvZ8LcPSbpO3I892lHXrKN1wcYq4+8xHIKEo1jeh1Ab0U96/Jftc5P+zcRs4Cw==" workbookSaltValue="bGbR/P/VEMjFGEKRzQU/h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<sst xmlns="http://schemas.openxmlformats.org/spreadsheetml/2006/main" xmlns:r="http://schemas.openxmlformats.org/officeDocument/2006/relationships" count="114" uniqueCount="114">
  <si>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①「有形固定資産減価償却率」については、平均値を下回り更新が必要な老朽化した資産は少ない。
②「管渠老朽化率」は0％であり法定耐用年数を超えた管渠はない。
③「管渠改善率」法定耐用年数を超過した管渠もなく更新管渠がないため０％となっている。</t>
    <rPh sb="2" eb="4">
      <t>ユウケイ</t>
    </rPh>
    <rPh sb="4" eb="8">
      <t>コテイシサン</t>
    </rPh>
    <rPh sb="8" eb="10">
      <t>ゲンカ</t>
    </rPh>
    <rPh sb="10" eb="12">
      <t>ショウキャク</t>
    </rPh>
    <rPh sb="12" eb="13">
      <t>リツ</t>
    </rPh>
    <rPh sb="20" eb="23">
      <t>ヘイキンチ</t>
    </rPh>
    <rPh sb="24" eb="26">
      <t>シタマワ</t>
    </rPh>
    <rPh sb="27" eb="29">
      <t>コウシン</t>
    </rPh>
    <rPh sb="30" eb="32">
      <t>ヒツヨウ</t>
    </rPh>
    <rPh sb="33" eb="36">
      <t>ロウキュウカ</t>
    </rPh>
    <rPh sb="38" eb="40">
      <t>シサン</t>
    </rPh>
    <rPh sb="41" eb="42">
      <t>スク</t>
    </rPh>
    <rPh sb="48" eb="50">
      <t>カンキョ</t>
    </rPh>
    <rPh sb="50" eb="53">
      <t>ロウキュウカ</t>
    </rPh>
    <rPh sb="53" eb="54">
      <t>リツ</t>
    </rPh>
    <rPh sb="61" eb="63">
      <t>ホウテイ</t>
    </rPh>
    <rPh sb="63" eb="65">
      <t>タイヨウ</t>
    </rPh>
    <rPh sb="65" eb="67">
      <t>ネンスウ</t>
    </rPh>
    <rPh sb="68" eb="69">
      <t>コ</t>
    </rPh>
    <rPh sb="71" eb="73">
      <t>カンキョ</t>
    </rPh>
    <rPh sb="87" eb="89">
      <t>ホウテイ</t>
    </rPh>
    <rPh sb="89" eb="91">
      <t>タイヨウ</t>
    </rPh>
    <rPh sb="91" eb="93">
      <t>ネンスウ</t>
    </rPh>
    <rPh sb="94" eb="96">
      <t>チョウカ</t>
    </rPh>
    <rPh sb="98" eb="100">
      <t>カンキョ</t>
    </rPh>
    <rPh sb="103" eb="105">
      <t>コウシン</t>
    </rPh>
    <rPh sb="105" eb="107">
      <t>カンキョ</t>
    </rPh>
    <phoneticPr fontId="13"/>
  </si>
  <si>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</si>
  <si>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</si>
  <si>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</si>
  <si>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</si>
  <si>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</si>
  <si>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</si>
  <si>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</si>
  <si>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</si>
  <si>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</si>
  <si>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</si>
  <si>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</si>
  <si>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</si>
  <si>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</si>
  <si>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</si>
  <si>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</si>
  <si>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</si>
  <si>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</si>
  <si>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</si>
  <si>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</si>
  <si>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</si>
  <si>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</si>
  <si>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</si>
  <si>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</si>
  <si>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</si>
  <si>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</si>
  <si>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</si>
  <si>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</si>
  <si>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</si>
  <si>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</si>
  <si>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</si>
  <si>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</si>
  <si>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</si>
  <si>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</si>
  <si>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</si>
  <si>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</si>
  <si>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</si>
  <si>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</si>
  <si>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</si>
  <si>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</si>
  <si>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</si>
  <si>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</si>
  <si>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</si>
  <si>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</si>
  <si>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</si>
  <si>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</si>
  <si>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①「経常収支比率」については100％を上回っているが実態は町一般会計からの補助金が多く経営改革が必要である。また今後、老朽化施設の改築更新事業継続も始まっていることから、より一層経営改善を図っていく必要がある。
②「累積欠損金比率」は類似団体を下回るものの約46％である。今後についてはより一層経営改善に努めるなど欠損金を削減する必要がある。
③「流動比率」についてはR4年度では上回っていたがR5年度は全国平均を下回り不安定な経営となっている。
④「企業債残高対事業規模比率」については、下水道事業開始当初起債の償還が徐々に終了年度を迎えていることから数値としては減少傾向にあるが、ストックマネジメント計画に基づいた改築工事を予定しているため、今後については減少幅が少なくなる見込である。
⑤「経費回収率」については、R5年度に料金改定を実施したものの、処理区域内人口の減少もあり、低い数値となっている。今後は、料金改定について検討し経営の改善が必要である。
⑥「汚水処理原価」については、有収率が非常に低く、汚水処理原価が高い状況となっている。今後は不明水の発見を目的とした管渠調査等を実施し、有収率の向上に努める必要がある。
⑦「施設利用率」については、類似団体以上の値を維持している。今後については数値が減少しないように状況を把握し、事業計画を立てていく。⑧「水洗化率」については、水質保全及び料金収入の増加を図るため、今後も水洗化率向上の取り組みを進める。</t>
    <rPh sb="2" eb="6">
      <t>ケイジ</t>
    </rPh>
    <rPh sb="6" eb="8">
      <t>ヒリツ</t>
    </rPh>
    <rPh sb="19" eb="21">
      <t>ウワマワ</t>
    </rPh>
    <rPh sb="26" eb="28">
      <t>ジッタイ</t>
    </rPh>
    <rPh sb="29" eb="30">
      <t>マチ</t>
    </rPh>
    <rPh sb="30" eb="32">
      <t>イッパン</t>
    </rPh>
    <rPh sb="32" eb="34">
      <t>カイケイ</t>
    </rPh>
    <rPh sb="37" eb="40">
      <t>ホジョキン</t>
    </rPh>
    <rPh sb="41" eb="42">
      <t>オオ</t>
    </rPh>
    <rPh sb="43" eb="45">
      <t>ケイエイ</t>
    </rPh>
    <rPh sb="45" eb="47">
      <t>カイカク</t>
    </rPh>
    <rPh sb="48" eb="50">
      <t>ヒツヨウ</t>
    </rPh>
    <rPh sb="108" eb="110">
      <t>ルイセキ</t>
    </rPh>
    <rPh sb="110" eb="113">
      <t>ケッソンキン</t>
    </rPh>
    <rPh sb="113" eb="115">
      <t>ヒリツ</t>
    </rPh>
    <rPh sb="117" eb="119">
      <t>ルイジ</t>
    </rPh>
    <rPh sb="119" eb="121">
      <t>ダンタイ</t>
    </rPh>
    <rPh sb="122" eb="124">
      <t>シタマワ</t>
    </rPh>
    <rPh sb="128" eb="129">
      <t>ヤク</t>
    </rPh>
    <rPh sb="136" eb="138">
      <t>コンゴ</t>
    </rPh>
    <rPh sb="145" eb="147">
      <t>イッソウ</t>
    </rPh>
    <rPh sb="147" eb="149">
      <t>ケイエイ</t>
    </rPh>
    <rPh sb="149" eb="151">
      <t>カイゼン</t>
    </rPh>
    <rPh sb="152" eb="153">
      <t>ツト</t>
    </rPh>
    <rPh sb="157" eb="160">
      <t>ケッソンキン</t>
    </rPh>
    <rPh sb="161" eb="163">
      <t>サクゲン</t>
    </rPh>
    <rPh sb="165" eb="167">
      <t>ヒツヨウ</t>
    </rPh>
    <rPh sb="174" eb="176">
      <t>リュウドウ</t>
    </rPh>
    <rPh sb="176" eb="178">
      <t>ヒリツ</t>
    </rPh>
    <rPh sb="186" eb="188">
      <t>ネンド</t>
    </rPh>
    <rPh sb="190" eb="192">
      <t>ウワマワ</t>
    </rPh>
    <rPh sb="199" eb="201">
      <t>ネンド</t>
    </rPh>
    <rPh sb="202" eb="204">
      <t>ゼンコク</t>
    </rPh>
    <rPh sb="204" eb="206">
      <t>ヘイキン</t>
    </rPh>
    <rPh sb="207" eb="208">
      <t>シタ</t>
    </rPh>
    <rPh sb="208" eb="209">
      <t>カイ</t>
    </rPh>
    <rPh sb="210" eb="213">
      <t>フアンテイ</t>
    </rPh>
    <rPh sb="214" eb="216">
      <t>ケイエイ</t>
    </rPh>
    <rPh sb="339" eb="341">
      <t>ミコミ</t>
    </rPh>
    <phoneticPr fontId="13"/>
  </si>
  <si>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</si>
  <si>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令和４年度より法適用となりR3年度以前の数値については表記がない。
【料金収入】料金収入確保のためR5年度に平均5％増の料金改定を実施したが、節水型設備の普及や区域内人口の減少もあり、料金収入は減少傾向にある。今後、料金の改定や支出も含めた事業計画、経営計画についても見直しを考える必要がある。
【有収率】雨水(不明水）の侵入が有収率を大きく下げている原因と考えられることから、管渠内及び公共桝の状況調査を定期的に行い侵入箇所を特定し補修を行い、侵入水の防止に努める。
【設備更新】今後浄化センター機械設備、電気設備、土木建築設備等が予想されるが更新の際には人口減少を見込み過剰な投資にならないよう施設の更新が必要である。</t>
    <rPh sb="0" eb="2">
      <t>レイワ</t>
    </rPh>
    <rPh sb="3" eb="5">
      <t>ネンド</t>
    </rPh>
    <rPh sb="7" eb="8">
      <t>ホウ</t>
    </rPh>
    <rPh sb="8" eb="10">
      <t>テキヨウ</t>
    </rPh>
    <rPh sb="15" eb="17">
      <t>ネンド</t>
    </rPh>
    <rPh sb="17" eb="19">
      <t>イゼン</t>
    </rPh>
    <rPh sb="20" eb="22">
      <t>スウチ</t>
    </rPh>
    <rPh sb="27" eb="29">
      <t>ヒョウキ</t>
    </rPh>
    <rPh sb="54" eb="56">
      <t>ヘイキン</t>
    </rPh>
    <rPh sb="97" eb="99">
      <t>ゲンショウ</t>
    </rPh>
    <rPh sb="99" eb="101">
      <t>ケイコウ</t>
    </rPh>
    <rPh sb="114" eb="116">
      <t>シシュツ</t>
    </rPh>
    <rPh sb="125" eb="127">
      <t>ケイエイ</t>
    </rPh>
    <rPh sb="127" eb="129">
      <t>ケイカク</t>
    </rPh>
    <phoneticPr fontId="13"/>
  </si>
  <si>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</si>
  <si>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</si>
  <si>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</si>
  <si>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</si>
  <si>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</si>
  <si>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</si>
  <si>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</si>
  <si>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</si>
  <si>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</si>
  <si>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</si>
  <si>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</si>
  <si>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</si>
  <si>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</si>
  <si>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</si>
  <si>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</si>
  <si>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</si>
  <si>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</si>
  <si>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</si>
  <si>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</si>
  <si>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</si>
  <si>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</si>
  <si>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</si>
  <si>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</si>
  <si>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</si>
  <si>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</si>
  <si>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</si>
  <si>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</si>
  <si>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</si>
  <si>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</si>
  <si>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</si>
  <si>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</si>
  <si>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</si>
  <si>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</si>
  <si>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</si>
  <si>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</si>
  <si>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</si>
  <si>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</si>
  <si>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</si>
  <si>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</si>
  <si>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</si>
  <si>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</si>
  <si>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</si>
  <si>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</si>
  <si>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</si>
  <si>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</si>
  <si>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</si>
  <si>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</si>
  <si>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</si>
  <si>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</si>
  <si>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</si>
  <si>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剣淵町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</si>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</sst>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8.e-002</c:v>
                </c:pt>
                <c:pt idx="3">
                  <c:v>6.e-002</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82.74</c:v>
                </c:pt>
                <c:pt idx="3">
                  <c:v>88.63</c:v>
                </c:pt>
                <c:pt idx="4">
                  <c:v>85.37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41.06</c:v>
                </c:pt>
                <c:pt idx="3">
                  <c:v>42.09</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97.41</c:v>
                </c:pt>
                <c:pt idx="3">
                  <c:v>55.69</c:v>
                </c:pt>
                <c:pt idx="4">
                  <c:v>97.45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84.34</c:v>
                </c:pt>
                <c:pt idx="3">
                  <c:v>84.73</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102.59</c:v>
                </c:pt>
                <c:pt idx="3">
                  <c:v>104.85</c:v>
                </c:pt>
                <c:pt idx="4">
                  <c:v>103.2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106.44</c:v>
                </c:pt>
                <c:pt idx="3">
                  <c:v>107.11</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4.9400000000000004</c:v>
                </c:pt>
                <c:pt idx="3">
                  <c:v>9.82</c:v>
                </c:pt>
                <c:pt idx="4">
                  <c:v>13.06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24.8</c:v>
                </c:pt>
                <c:pt idx="3">
                  <c:v>26.77</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2.e-002</c:v>
                </c:pt>
                <c:pt idx="3">
                  <c:v>7.0000000000000007e-002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c:v>46.36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72.86</c:v>
                </c:pt>
                <c:pt idx="3">
                  <c:v>69.540000000000006</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76.52</c:v>
                </c:pt>
                <c:pt idx="3">
                  <c:v>37.89</c:v>
                </c:pt>
                <c:pt idx="4">
                  <c:v>25.13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45.42</c:v>
                </c:pt>
                <c:pt idx="3">
                  <c:v>50.63</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1268.79</c:v>
                </c:pt>
                <c:pt idx="3">
                  <c:v>1104.33</c:v>
                </c:pt>
                <c:pt idx="4">
                  <c:v>1000.49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1195.47</c:v>
                </c:pt>
                <c:pt idx="3">
                  <c:v>1168.69</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34.549999999999997</c:v>
                </c:pt>
                <c:pt idx="3">
                  <c:v>25.15</c:v>
                </c:pt>
                <c:pt idx="4">
                  <c:v>28.29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69.430000000000007</c:v>
                </c:pt>
                <c:pt idx="3">
                  <c:v>70.709999999999994</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506.76</c:v>
                </c:pt>
                <c:pt idx="3">
                  <c:v>730.77</c:v>
                </c:pt>
                <c:pt idx="4">
                  <c:v>652.09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239.46</c:v>
                </c:pt>
                <c:pt idx="3">
                  <c:v>233.15</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U7"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剣淵町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15</v>
      </c>
      <c r="J7" s="5"/>
      <c r="K7" s="5"/>
      <c r="L7" s="5"/>
      <c r="M7" s="5"/>
      <c r="N7" s="5"/>
      <c r="O7" s="5"/>
      <c r="P7" s="5" t="s">
        <v>7</v>
      </c>
      <c r="Q7" s="5"/>
      <c r="R7" s="5"/>
      <c r="S7" s="5"/>
      <c r="T7" s="5"/>
      <c r="U7" s="5"/>
      <c r="V7" s="5"/>
      <c r="W7" s="5" t="s">
        <v>17</v>
      </c>
      <c r="X7" s="5"/>
      <c r="Y7" s="5"/>
      <c r="Z7" s="5"/>
      <c r="AA7" s="5"/>
      <c r="AB7" s="5"/>
      <c r="AC7" s="5"/>
      <c r="AD7" s="5" t="s">
        <v>6</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2728</v>
      </c>
      <c r="AM8" s="21"/>
      <c r="AN8" s="21"/>
      <c r="AO8" s="21"/>
      <c r="AP8" s="21"/>
      <c r="AQ8" s="21"/>
      <c r="AR8" s="21"/>
      <c r="AS8" s="21"/>
      <c r="AT8" s="7">
        <f>データ!T6</f>
        <v>130.99</v>
      </c>
      <c r="AU8" s="7"/>
      <c r="AV8" s="7"/>
      <c r="AW8" s="7"/>
      <c r="AX8" s="7"/>
      <c r="AY8" s="7"/>
      <c r="AZ8" s="7"/>
      <c r="BA8" s="7"/>
      <c r="BB8" s="7">
        <f>データ!U6</f>
        <v>20.83</v>
      </c>
      <c r="BC8" s="7"/>
      <c r="BD8" s="7"/>
      <c r="BE8" s="7"/>
      <c r="BF8" s="7"/>
      <c r="BG8" s="7"/>
      <c r="BH8" s="7"/>
      <c r="BI8" s="7"/>
      <c r="BJ8" s="3"/>
      <c r="BK8" s="3"/>
      <c r="BL8" s="27" t="s">
        <v>14</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84.51</v>
      </c>
      <c r="J10" s="7"/>
      <c r="K10" s="7"/>
      <c r="L10" s="7"/>
      <c r="M10" s="7"/>
      <c r="N10" s="7"/>
      <c r="O10" s="7"/>
      <c r="P10" s="7">
        <f>データ!P6</f>
        <v>56.46</v>
      </c>
      <c r="Q10" s="7"/>
      <c r="R10" s="7"/>
      <c r="S10" s="7"/>
      <c r="T10" s="7"/>
      <c r="U10" s="7"/>
      <c r="V10" s="7"/>
      <c r="W10" s="7">
        <f>データ!Q6</f>
        <v>38.32</v>
      </c>
      <c r="X10" s="7"/>
      <c r="Y10" s="7"/>
      <c r="Z10" s="7"/>
      <c r="AA10" s="7"/>
      <c r="AB10" s="7"/>
      <c r="AC10" s="7"/>
      <c r="AD10" s="21">
        <f>データ!R6</f>
        <v>3803</v>
      </c>
      <c r="AE10" s="21"/>
      <c r="AF10" s="21"/>
      <c r="AG10" s="21"/>
      <c r="AH10" s="21"/>
      <c r="AI10" s="21"/>
      <c r="AJ10" s="21"/>
      <c r="AK10" s="2"/>
      <c r="AL10" s="21">
        <f>データ!V6</f>
        <v>1529</v>
      </c>
      <c r="AM10" s="21"/>
      <c r="AN10" s="21"/>
      <c r="AO10" s="21"/>
      <c r="AP10" s="21"/>
      <c r="AQ10" s="21"/>
      <c r="AR10" s="21"/>
      <c r="AS10" s="21"/>
      <c r="AT10" s="7">
        <f>データ!W6</f>
        <v>1.25</v>
      </c>
      <c r="AU10" s="7"/>
      <c r="AV10" s="7"/>
      <c r="AW10" s="7"/>
      <c r="AX10" s="7"/>
      <c r="AY10" s="7"/>
      <c r="AZ10" s="7"/>
      <c r="BA10" s="7"/>
      <c r="BB10" s="7">
        <f>データ!X6</f>
        <v>1223.2</v>
      </c>
      <c r="BC10" s="7"/>
      <c r="BD10" s="7"/>
      <c r="BE10" s="7"/>
      <c r="BF10" s="7"/>
      <c r="BG10" s="7"/>
      <c r="BH10" s="7"/>
      <c r="BI10" s="7"/>
      <c r="BJ10" s="2"/>
      <c r="BK10" s="2"/>
      <c r="BL10" s="29" t="s">
        <v>39</v>
      </c>
      <c r="BM10" s="39"/>
      <c r="BN10" s="46" t="s">
        <v>41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46</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0</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48</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49</v>
      </c>
      <c r="C84" s="12"/>
      <c r="D84" s="12"/>
      <c r="E84" s="12" t="s">
        <v>51</v>
      </c>
      <c r="F84" s="12" t="s">
        <v>52</v>
      </c>
      <c r="G84" s="12" t="s">
        <v>53</v>
      </c>
      <c r="H84" s="12" t="s">
        <v>44</v>
      </c>
      <c r="I84" s="12" t="s">
        <v>9</v>
      </c>
      <c r="J84" s="12" t="s">
        <v>54</v>
      </c>
      <c r="K84" s="12" t="s">
        <v>55</v>
      </c>
      <c r="L84" s="12" t="s">
        <v>34</v>
      </c>
      <c r="M84" s="12" t="s">
        <v>37</v>
      </c>
      <c r="N84" s="12" t="s">
        <v>57</v>
      </c>
      <c r="O84" s="12" t="s">
        <v>59</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JKXZOD4pyETIFsacb8G0hp3Tdz65WACg40ASt9o7tfpN2MgJUc62elHLk/mtgItw/EPYPz8GKKG6yplSpYiw==" saltValue="8YoXeYZuO8OE9Fym0EG6i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61</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33</v>
      </c>
      <c r="C3" s="58" t="s">
        <v>63</v>
      </c>
      <c r="D3" s="58" t="s">
        <v>40</v>
      </c>
      <c r="E3" s="58" t="s">
        <v>5</v>
      </c>
      <c r="F3" s="58" t="s">
        <v>4</v>
      </c>
      <c r="G3" s="58" t="s">
        <v>26</v>
      </c>
      <c r="H3" s="64" t="s">
        <v>64</v>
      </c>
      <c r="I3" s="67"/>
      <c r="J3" s="67"/>
      <c r="K3" s="67"/>
      <c r="L3" s="67"/>
      <c r="M3" s="67"/>
      <c r="N3" s="67"/>
      <c r="O3" s="67"/>
      <c r="P3" s="67"/>
      <c r="Q3" s="67"/>
      <c r="R3" s="67"/>
      <c r="S3" s="67"/>
      <c r="T3" s="67"/>
      <c r="U3" s="67"/>
      <c r="V3" s="67"/>
      <c r="W3" s="67"/>
      <c r="X3" s="72"/>
      <c r="Y3" s="75" t="s">
        <v>58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65</v>
      </c>
      <c r="B4" s="59"/>
      <c r="C4" s="59"/>
      <c r="D4" s="59"/>
      <c r="E4" s="59"/>
      <c r="F4" s="59"/>
      <c r="G4" s="59"/>
      <c r="H4" s="65"/>
      <c r="I4" s="68"/>
      <c r="J4" s="68"/>
      <c r="K4" s="68"/>
      <c r="L4" s="68"/>
      <c r="M4" s="68"/>
      <c r="N4" s="68"/>
      <c r="O4" s="68"/>
      <c r="P4" s="68"/>
      <c r="Q4" s="68"/>
      <c r="R4" s="68"/>
      <c r="S4" s="68"/>
      <c r="T4" s="68"/>
      <c r="U4" s="68"/>
      <c r="V4" s="68"/>
      <c r="W4" s="68"/>
      <c r="X4" s="73"/>
      <c r="Y4" s="76" t="s">
        <v>56</v>
      </c>
      <c r="Z4" s="76"/>
      <c r="AA4" s="76"/>
      <c r="AB4" s="76"/>
      <c r="AC4" s="76"/>
      <c r="AD4" s="76"/>
      <c r="AE4" s="76"/>
      <c r="AF4" s="76"/>
      <c r="AG4" s="76"/>
      <c r="AH4" s="76"/>
      <c r="AI4" s="76"/>
      <c r="AJ4" s="76" t="s">
        <v>50</v>
      </c>
      <c r="AK4" s="76"/>
      <c r="AL4" s="76"/>
      <c r="AM4" s="76"/>
      <c r="AN4" s="76"/>
      <c r="AO4" s="76"/>
      <c r="AP4" s="76"/>
      <c r="AQ4" s="76"/>
      <c r="AR4" s="76"/>
      <c r="AS4" s="76"/>
      <c r="AT4" s="76"/>
      <c r="AU4" s="76" t="s">
        <v>29</v>
      </c>
      <c r="AV4" s="76"/>
      <c r="AW4" s="76"/>
      <c r="AX4" s="76"/>
      <c r="AY4" s="76"/>
      <c r="AZ4" s="76"/>
      <c r="BA4" s="76"/>
      <c r="BB4" s="76"/>
      <c r="BC4" s="76"/>
      <c r="BD4" s="76"/>
      <c r="BE4" s="76"/>
      <c r="BF4" s="76" t="s">
        <v>67</v>
      </c>
      <c r="BG4" s="76"/>
      <c r="BH4" s="76"/>
      <c r="BI4" s="76"/>
      <c r="BJ4" s="76"/>
      <c r="BK4" s="76"/>
      <c r="BL4" s="76"/>
      <c r="BM4" s="76"/>
      <c r="BN4" s="76"/>
      <c r="BO4" s="76"/>
      <c r="BP4" s="76"/>
      <c r="BQ4" s="76" t="s">
        <v>16</v>
      </c>
      <c r="BR4" s="76"/>
      <c r="BS4" s="76"/>
      <c r="BT4" s="76"/>
      <c r="BU4" s="76"/>
      <c r="BV4" s="76"/>
      <c r="BW4" s="76"/>
      <c r="BX4" s="76"/>
      <c r="BY4" s="76"/>
      <c r="BZ4" s="76"/>
      <c r="CA4" s="76"/>
      <c r="CB4" s="76" t="s">
        <v>66</v>
      </c>
      <c r="CC4" s="76"/>
      <c r="CD4" s="76"/>
      <c r="CE4" s="76"/>
      <c r="CF4" s="76"/>
      <c r="CG4" s="76"/>
      <c r="CH4" s="76"/>
      <c r="CI4" s="76"/>
      <c r="CJ4" s="76"/>
      <c r="CK4" s="76"/>
      <c r="CL4" s="76"/>
      <c r="CM4" s="76" t="s">
        <v>2</v>
      </c>
      <c r="CN4" s="76"/>
      <c r="CO4" s="76"/>
      <c r="CP4" s="76"/>
      <c r="CQ4" s="76"/>
      <c r="CR4" s="76"/>
      <c r="CS4" s="76"/>
      <c r="CT4" s="76"/>
      <c r="CU4" s="76"/>
      <c r="CV4" s="76"/>
      <c r="CW4" s="76"/>
      <c r="CX4" s="76" t="s">
        <v>68</v>
      </c>
      <c r="CY4" s="76"/>
      <c r="CZ4" s="76"/>
      <c r="DA4" s="76"/>
      <c r="DB4" s="76"/>
      <c r="DC4" s="76"/>
      <c r="DD4" s="76"/>
      <c r="DE4" s="76"/>
      <c r="DF4" s="76"/>
      <c r="DG4" s="76"/>
      <c r="DH4" s="76"/>
      <c r="DI4" s="76" t="s">
        <v>69</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72</v>
      </c>
      <c r="B5" s="60"/>
      <c r="C5" s="60"/>
      <c r="D5" s="60"/>
      <c r="E5" s="60"/>
      <c r="F5" s="60"/>
      <c r="G5" s="60"/>
      <c r="H5" s="66" t="s">
        <v>62</v>
      </c>
      <c r="I5" s="66" t="s">
        <v>73</v>
      </c>
      <c r="J5" s="66" t="s">
        <v>74</v>
      </c>
      <c r="K5" s="66" t="s">
        <v>75</v>
      </c>
      <c r="L5" s="66" t="s">
        <v>76</v>
      </c>
      <c r="M5" s="66" t="s">
        <v>6</v>
      </c>
      <c r="N5" s="66" t="s">
        <v>77</v>
      </c>
      <c r="O5" s="66" t="s">
        <v>78</v>
      </c>
      <c r="P5" s="66" t="s">
        <v>79</v>
      </c>
      <c r="Q5" s="66" t="s">
        <v>80</v>
      </c>
      <c r="R5" s="66" t="s">
        <v>81</v>
      </c>
      <c r="S5" s="66" t="s">
        <v>82</v>
      </c>
      <c r="T5" s="66" t="s">
        <v>83</v>
      </c>
      <c r="U5" s="66" t="s">
        <v>1</v>
      </c>
      <c r="V5" s="66" t="s">
        <v>84</v>
      </c>
      <c r="W5" s="66" t="s">
        <v>85</v>
      </c>
      <c r="X5" s="66" t="s">
        <v>86</v>
      </c>
      <c r="Y5" s="66" t="s">
        <v>87</v>
      </c>
      <c r="Z5" s="66" t="s">
        <v>88</v>
      </c>
      <c r="AA5" s="66" t="s">
        <v>89</v>
      </c>
      <c r="AB5" s="66" t="s">
        <v>90</v>
      </c>
      <c r="AC5" s="66" t="s">
        <v>91</v>
      </c>
      <c r="AD5" s="66" t="s">
        <v>93</v>
      </c>
      <c r="AE5" s="66" t="s">
        <v>94</v>
      </c>
      <c r="AF5" s="66" t="s">
        <v>95</v>
      </c>
      <c r="AG5" s="66" t="s">
        <v>96</v>
      </c>
      <c r="AH5" s="66" t="s">
        <v>97</v>
      </c>
      <c r="AI5" s="66" t="s">
        <v>49</v>
      </c>
      <c r="AJ5" s="66" t="s">
        <v>87</v>
      </c>
      <c r="AK5" s="66" t="s">
        <v>88</v>
      </c>
      <c r="AL5" s="66" t="s">
        <v>89</v>
      </c>
      <c r="AM5" s="66" t="s">
        <v>90</v>
      </c>
      <c r="AN5" s="66" t="s">
        <v>91</v>
      </c>
      <c r="AO5" s="66" t="s">
        <v>93</v>
      </c>
      <c r="AP5" s="66" t="s">
        <v>94</v>
      </c>
      <c r="AQ5" s="66" t="s">
        <v>95</v>
      </c>
      <c r="AR5" s="66" t="s">
        <v>96</v>
      </c>
      <c r="AS5" s="66" t="s">
        <v>97</v>
      </c>
      <c r="AT5" s="66" t="s">
        <v>92</v>
      </c>
      <c r="AU5" s="66" t="s">
        <v>87</v>
      </c>
      <c r="AV5" s="66" t="s">
        <v>88</v>
      </c>
      <c r="AW5" s="66" t="s">
        <v>89</v>
      </c>
      <c r="AX5" s="66" t="s">
        <v>90</v>
      </c>
      <c r="AY5" s="66" t="s">
        <v>91</v>
      </c>
      <c r="AZ5" s="66" t="s">
        <v>93</v>
      </c>
      <c r="BA5" s="66" t="s">
        <v>94</v>
      </c>
      <c r="BB5" s="66" t="s">
        <v>95</v>
      </c>
      <c r="BC5" s="66" t="s">
        <v>96</v>
      </c>
      <c r="BD5" s="66" t="s">
        <v>97</v>
      </c>
      <c r="BE5" s="66" t="s">
        <v>92</v>
      </c>
      <c r="BF5" s="66" t="s">
        <v>87</v>
      </c>
      <c r="BG5" s="66" t="s">
        <v>88</v>
      </c>
      <c r="BH5" s="66" t="s">
        <v>89</v>
      </c>
      <c r="BI5" s="66" t="s">
        <v>90</v>
      </c>
      <c r="BJ5" s="66" t="s">
        <v>91</v>
      </c>
      <c r="BK5" s="66" t="s">
        <v>93</v>
      </c>
      <c r="BL5" s="66" t="s">
        <v>94</v>
      </c>
      <c r="BM5" s="66" t="s">
        <v>95</v>
      </c>
      <c r="BN5" s="66" t="s">
        <v>96</v>
      </c>
      <c r="BO5" s="66" t="s">
        <v>97</v>
      </c>
      <c r="BP5" s="66" t="s">
        <v>92</v>
      </c>
      <c r="BQ5" s="66" t="s">
        <v>87</v>
      </c>
      <c r="BR5" s="66" t="s">
        <v>88</v>
      </c>
      <c r="BS5" s="66" t="s">
        <v>89</v>
      </c>
      <c r="BT5" s="66" t="s">
        <v>90</v>
      </c>
      <c r="BU5" s="66" t="s">
        <v>91</v>
      </c>
      <c r="BV5" s="66" t="s">
        <v>93</v>
      </c>
      <c r="BW5" s="66" t="s">
        <v>94</v>
      </c>
      <c r="BX5" s="66" t="s">
        <v>95</v>
      </c>
      <c r="BY5" s="66" t="s">
        <v>96</v>
      </c>
      <c r="BZ5" s="66" t="s">
        <v>97</v>
      </c>
      <c r="CA5" s="66" t="s">
        <v>92</v>
      </c>
      <c r="CB5" s="66" t="s">
        <v>87</v>
      </c>
      <c r="CC5" s="66" t="s">
        <v>88</v>
      </c>
      <c r="CD5" s="66" t="s">
        <v>89</v>
      </c>
      <c r="CE5" s="66" t="s">
        <v>90</v>
      </c>
      <c r="CF5" s="66" t="s">
        <v>91</v>
      </c>
      <c r="CG5" s="66" t="s">
        <v>93</v>
      </c>
      <c r="CH5" s="66" t="s">
        <v>94</v>
      </c>
      <c r="CI5" s="66" t="s">
        <v>95</v>
      </c>
      <c r="CJ5" s="66" t="s">
        <v>96</v>
      </c>
      <c r="CK5" s="66" t="s">
        <v>97</v>
      </c>
      <c r="CL5" s="66" t="s">
        <v>92</v>
      </c>
      <c r="CM5" s="66" t="s">
        <v>87</v>
      </c>
      <c r="CN5" s="66" t="s">
        <v>88</v>
      </c>
      <c r="CO5" s="66" t="s">
        <v>89</v>
      </c>
      <c r="CP5" s="66" t="s">
        <v>90</v>
      </c>
      <c r="CQ5" s="66" t="s">
        <v>91</v>
      </c>
      <c r="CR5" s="66" t="s">
        <v>93</v>
      </c>
      <c r="CS5" s="66" t="s">
        <v>94</v>
      </c>
      <c r="CT5" s="66" t="s">
        <v>95</v>
      </c>
      <c r="CU5" s="66" t="s">
        <v>96</v>
      </c>
      <c r="CV5" s="66" t="s">
        <v>97</v>
      </c>
      <c r="CW5" s="66" t="s">
        <v>92</v>
      </c>
      <c r="CX5" s="66" t="s">
        <v>87</v>
      </c>
      <c r="CY5" s="66" t="s">
        <v>88</v>
      </c>
      <c r="CZ5" s="66" t="s">
        <v>89</v>
      </c>
      <c r="DA5" s="66" t="s">
        <v>90</v>
      </c>
      <c r="DB5" s="66" t="s">
        <v>91</v>
      </c>
      <c r="DC5" s="66" t="s">
        <v>93</v>
      </c>
      <c r="DD5" s="66" t="s">
        <v>94</v>
      </c>
      <c r="DE5" s="66" t="s">
        <v>95</v>
      </c>
      <c r="DF5" s="66" t="s">
        <v>96</v>
      </c>
      <c r="DG5" s="66" t="s">
        <v>97</v>
      </c>
      <c r="DH5" s="66" t="s">
        <v>92</v>
      </c>
      <c r="DI5" s="66" t="s">
        <v>87</v>
      </c>
      <c r="DJ5" s="66" t="s">
        <v>88</v>
      </c>
      <c r="DK5" s="66" t="s">
        <v>89</v>
      </c>
      <c r="DL5" s="66" t="s">
        <v>90</v>
      </c>
      <c r="DM5" s="66" t="s">
        <v>91</v>
      </c>
      <c r="DN5" s="66" t="s">
        <v>93</v>
      </c>
      <c r="DO5" s="66" t="s">
        <v>94</v>
      </c>
      <c r="DP5" s="66" t="s">
        <v>95</v>
      </c>
      <c r="DQ5" s="66" t="s">
        <v>96</v>
      </c>
      <c r="DR5" s="66" t="s">
        <v>97</v>
      </c>
      <c r="DS5" s="66" t="s">
        <v>92</v>
      </c>
      <c r="DT5" s="66" t="s">
        <v>87</v>
      </c>
      <c r="DU5" s="66" t="s">
        <v>88</v>
      </c>
      <c r="DV5" s="66" t="s">
        <v>89</v>
      </c>
      <c r="DW5" s="66" t="s">
        <v>90</v>
      </c>
      <c r="DX5" s="66" t="s">
        <v>91</v>
      </c>
      <c r="DY5" s="66" t="s">
        <v>93</v>
      </c>
      <c r="DZ5" s="66" t="s">
        <v>94</v>
      </c>
      <c r="EA5" s="66" t="s">
        <v>95</v>
      </c>
      <c r="EB5" s="66" t="s">
        <v>96</v>
      </c>
      <c r="EC5" s="66" t="s">
        <v>97</v>
      </c>
      <c r="ED5" s="66" t="s">
        <v>92</v>
      </c>
      <c r="EE5" s="66" t="s">
        <v>87</v>
      </c>
      <c r="EF5" s="66" t="s">
        <v>88</v>
      </c>
      <c r="EG5" s="66" t="s">
        <v>89</v>
      </c>
      <c r="EH5" s="66" t="s">
        <v>90</v>
      </c>
      <c r="EI5" s="66" t="s">
        <v>91</v>
      </c>
      <c r="EJ5" s="66" t="s">
        <v>93</v>
      </c>
      <c r="EK5" s="66" t="s">
        <v>94</v>
      </c>
      <c r="EL5" s="66" t="s">
        <v>95</v>
      </c>
      <c r="EM5" s="66" t="s">
        <v>96</v>
      </c>
      <c r="EN5" s="66" t="s">
        <v>97</v>
      </c>
      <c r="EO5" s="66" t="s">
        <v>92</v>
      </c>
    </row>
    <row r="6" spans="1:148" s="55" customFormat="1">
      <c r="A6" s="56" t="s">
        <v>98</v>
      </c>
      <c r="B6" s="61">
        <f t="shared" ref="B6:X6" si="1">B7</f>
        <v>2024</v>
      </c>
      <c r="C6" s="61">
        <f t="shared" si="1"/>
        <v>14656</v>
      </c>
      <c r="D6" s="61">
        <f t="shared" si="1"/>
        <v>46</v>
      </c>
      <c r="E6" s="61">
        <f t="shared" si="1"/>
        <v>17</v>
      </c>
      <c r="F6" s="61">
        <f t="shared" si="1"/>
        <v>4</v>
      </c>
      <c r="G6" s="61">
        <f t="shared" si="1"/>
        <v>0</v>
      </c>
      <c r="H6" s="61" t="str">
        <f t="shared" si="1"/>
        <v>北海道　剣淵町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84.51</v>
      </c>
      <c r="P6" s="69">
        <f t="shared" si="1"/>
        <v>56.46</v>
      </c>
      <c r="Q6" s="69">
        <f t="shared" si="1"/>
        <v>38.32</v>
      </c>
      <c r="R6" s="69">
        <f t="shared" si="1"/>
        <v>3803</v>
      </c>
      <c r="S6" s="69">
        <f t="shared" si="1"/>
        <v>2728</v>
      </c>
      <c r="T6" s="69">
        <f t="shared" si="1"/>
        <v>130.99</v>
      </c>
      <c r="U6" s="69">
        <f t="shared" si="1"/>
        <v>20.83</v>
      </c>
      <c r="V6" s="69">
        <f t="shared" si="1"/>
        <v>1529</v>
      </c>
      <c r="W6" s="69">
        <f t="shared" si="1"/>
        <v>1.25</v>
      </c>
      <c r="X6" s="69">
        <f t="shared" si="1"/>
        <v>1223.2</v>
      </c>
      <c r="Y6" s="77" t="str">
        <f t="shared" ref="Y6:AH6" si="2">IF(Y7="",NA(),Y7)</f>
        <v>-</v>
      </c>
      <c r="Z6" s="77" t="str">
        <f t="shared" si="2"/>
        <v>-</v>
      </c>
      <c r="AA6" s="77">
        <f t="shared" si="2"/>
        <v>102.59</v>
      </c>
      <c r="AB6" s="77">
        <f t="shared" si="2"/>
        <v>104.85</v>
      </c>
      <c r="AC6" s="77">
        <f t="shared" si="2"/>
        <v>103.2</v>
      </c>
      <c r="AD6" s="77" t="str">
        <f t="shared" si="2"/>
        <v>-</v>
      </c>
      <c r="AE6" s="77" t="str">
        <f t="shared" si="2"/>
        <v>-</v>
      </c>
      <c r="AF6" s="77">
        <f t="shared" si="2"/>
        <v>106.44</v>
      </c>
      <c r="AG6" s="77">
        <f t="shared" si="2"/>
        <v>107.11</v>
      </c>
      <c r="AH6" s="77">
        <f t="shared" si="2"/>
        <v>106.38</v>
      </c>
      <c r="AI6" s="69" t="str">
        <f>IF(AI7="","",IF(AI7="-","【-】","【"&amp;SUBSTITUTE(TEXT(AI7,"#,##0.00"),"-","△")&amp;"】"))</f>
        <v>【105.07】</v>
      </c>
      <c r="AJ6" s="77" t="str">
        <f t="shared" ref="AJ6:AS6" si="3">IF(AJ7="",NA(),AJ7)</f>
        <v>-</v>
      </c>
      <c r="AK6" s="77" t="str">
        <f t="shared" si="3"/>
        <v>-</v>
      </c>
      <c r="AL6" s="69">
        <f t="shared" si="3"/>
        <v>0</v>
      </c>
      <c r="AM6" s="69">
        <f t="shared" si="3"/>
        <v>0</v>
      </c>
      <c r="AN6" s="77">
        <f t="shared" si="3"/>
        <v>46.36</v>
      </c>
      <c r="AO6" s="77" t="str">
        <f t="shared" si="3"/>
        <v>-</v>
      </c>
      <c r="AP6" s="77" t="str">
        <f t="shared" si="3"/>
        <v>-</v>
      </c>
      <c r="AQ6" s="77">
        <f t="shared" si="3"/>
        <v>72.86</v>
      </c>
      <c r="AR6" s="77">
        <f t="shared" si="3"/>
        <v>69.540000000000006</v>
      </c>
      <c r="AS6" s="77">
        <f t="shared" si="3"/>
        <v>70.63</v>
      </c>
      <c r="AT6" s="69" t="str">
        <f>IF(AT7="","",IF(AT7="-","【-】","【"&amp;SUBSTITUTE(TEXT(AT7,"#,##0.00"),"-","△")&amp;"】"))</f>
        <v>【63.54】</v>
      </c>
      <c r="AU6" s="77" t="str">
        <f t="shared" ref="AU6:BD6" si="4">IF(AU7="",NA(),AU7)</f>
        <v>-</v>
      </c>
      <c r="AV6" s="77" t="str">
        <f t="shared" si="4"/>
        <v>-</v>
      </c>
      <c r="AW6" s="77">
        <f t="shared" si="4"/>
        <v>76.52</v>
      </c>
      <c r="AX6" s="77">
        <f t="shared" si="4"/>
        <v>37.89</v>
      </c>
      <c r="AY6" s="77">
        <f t="shared" si="4"/>
        <v>25.13</v>
      </c>
      <c r="AZ6" s="77" t="str">
        <f t="shared" si="4"/>
        <v>-</v>
      </c>
      <c r="BA6" s="77" t="str">
        <f t="shared" si="4"/>
        <v>-</v>
      </c>
      <c r="BB6" s="77">
        <f t="shared" si="4"/>
        <v>45.42</v>
      </c>
      <c r="BC6" s="77">
        <f t="shared" si="4"/>
        <v>50.63</v>
      </c>
      <c r="BD6" s="77">
        <f t="shared" si="4"/>
        <v>53.28</v>
      </c>
      <c r="BE6" s="69" t="str">
        <f>IF(BE7="","",IF(BE7="-","【-】","【"&amp;SUBSTITUTE(TEXT(BE7,"#,##0.00"),"-","△")&amp;"】"))</f>
        <v>【50.90】</v>
      </c>
      <c r="BF6" s="77" t="str">
        <f t="shared" ref="BF6:BO6" si="5">IF(BF7="",NA(),BF7)</f>
        <v>-</v>
      </c>
      <c r="BG6" s="77" t="str">
        <f t="shared" si="5"/>
        <v>-</v>
      </c>
      <c r="BH6" s="77">
        <f t="shared" si="5"/>
        <v>1268.79</v>
      </c>
      <c r="BI6" s="77">
        <f t="shared" si="5"/>
        <v>1104.33</v>
      </c>
      <c r="BJ6" s="77">
        <f t="shared" si="5"/>
        <v>1000.49</v>
      </c>
      <c r="BK6" s="77" t="str">
        <f t="shared" si="5"/>
        <v>-</v>
      </c>
      <c r="BL6" s="77" t="str">
        <f t="shared" si="5"/>
        <v>-</v>
      </c>
      <c r="BM6" s="77">
        <f t="shared" si="5"/>
        <v>1195.47</v>
      </c>
      <c r="BN6" s="77">
        <f t="shared" si="5"/>
        <v>1168.69</v>
      </c>
      <c r="BO6" s="77">
        <f t="shared" si="5"/>
        <v>1142.44</v>
      </c>
      <c r="BP6" s="69" t="str">
        <f>IF(BP7="","",IF(BP7="-","【-】","【"&amp;SUBSTITUTE(TEXT(BP7,"#,##0.00"),"-","△")&amp;"】"))</f>
        <v>【1,099.15】</v>
      </c>
      <c r="BQ6" s="77" t="str">
        <f t="shared" ref="BQ6:BZ6" si="6">IF(BQ7="",NA(),BQ7)</f>
        <v>-</v>
      </c>
      <c r="BR6" s="77" t="str">
        <f t="shared" si="6"/>
        <v>-</v>
      </c>
      <c r="BS6" s="77">
        <f t="shared" si="6"/>
        <v>34.549999999999997</v>
      </c>
      <c r="BT6" s="77">
        <f t="shared" si="6"/>
        <v>25.15</v>
      </c>
      <c r="BU6" s="77">
        <f t="shared" si="6"/>
        <v>28.29</v>
      </c>
      <c r="BV6" s="77" t="str">
        <f t="shared" si="6"/>
        <v>-</v>
      </c>
      <c r="BW6" s="77" t="str">
        <f t="shared" si="6"/>
        <v>-</v>
      </c>
      <c r="BX6" s="77">
        <f t="shared" si="6"/>
        <v>69.430000000000007</v>
      </c>
      <c r="BY6" s="77">
        <f t="shared" si="6"/>
        <v>70.709999999999994</v>
      </c>
      <c r="BZ6" s="77">
        <f t="shared" si="6"/>
        <v>66.63</v>
      </c>
      <c r="CA6" s="69" t="str">
        <f>IF(CA7="","",IF(CA7="-","【-】","【"&amp;SUBSTITUTE(TEXT(CA7,"#,##0.00"),"-","△")&amp;"】"))</f>
        <v>【72.92】</v>
      </c>
      <c r="CB6" s="77" t="str">
        <f t="shared" ref="CB6:CK6" si="7">IF(CB7="",NA(),CB7)</f>
        <v>-</v>
      </c>
      <c r="CC6" s="77" t="str">
        <f t="shared" si="7"/>
        <v>-</v>
      </c>
      <c r="CD6" s="77">
        <f t="shared" si="7"/>
        <v>506.76</v>
      </c>
      <c r="CE6" s="77">
        <f t="shared" si="7"/>
        <v>730.77</v>
      </c>
      <c r="CF6" s="77">
        <f t="shared" si="7"/>
        <v>652.09</v>
      </c>
      <c r="CG6" s="77" t="str">
        <f t="shared" si="7"/>
        <v>-</v>
      </c>
      <c r="CH6" s="77" t="str">
        <f t="shared" si="7"/>
        <v>-</v>
      </c>
      <c r="CI6" s="77">
        <f t="shared" si="7"/>
        <v>239.46</v>
      </c>
      <c r="CJ6" s="77">
        <f t="shared" si="7"/>
        <v>233.15</v>
      </c>
      <c r="CK6" s="77">
        <f t="shared" si="7"/>
        <v>252.17</v>
      </c>
      <c r="CL6" s="69" t="str">
        <f>IF(CL7="","",IF(CL7="-","【-】","【"&amp;SUBSTITUTE(TEXT(CL7,"#,##0.00"),"-","△")&amp;"】"))</f>
        <v>【225.78】</v>
      </c>
      <c r="CM6" s="77" t="str">
        <f t="shared" ref="CM6:CV6" si="8">IF(CM7="",NA(),CM7)</f>
        <v>-</v>
      </c>
      <c r="CN6" s="77" t="str">
        <f t="shared" si="8"/>
        <v>-</v>
      </c>
      <c r="CO6" s="77">
        <f t="shared" si="8"/>
        <v>82.74</v>
      </c>
      <c r="CP6" s="77">
        <f t="shared" si="8"/>
        <v>88.63</v>
      </c>
      <c r="CQ6" s="77">
        <f t="shared" si="8"/>
        <v>85.37</v>
      </c>
      <c r="CR6" s="77" t="str">
        <f t="shared" si="8"/>
        <v>-</v>
      </c>
      <c r="CS6" s="77" t="str">
        <f t="shared" si="8"/>
        <v>-</v>
      </c>
      <c r="CT6" s="77">
        <f t="shared" si="8"/>
        <v>41.06</v>
      </c>
      <c r="CU6" s="77">
        <f t="shared" si="8"/>
        <v>42.09</v>
      </c>
      <c r="CV6" s="77">
        <f t="shared" si="8"/>
        <v>42.15</v>
      </c>
      <c r="CW6" s="69" t="str">
        <f>IF(CW7="","",IF(CW7="-","【-】","【"&amp;SUBSTITUTE(TEXT(CW7,"#,##0.00"),"-","△")&amp;"】"))</f>
        <v>【43.17】</v>
      </c>
      <c r="CX6" s="77" t="str">
        <f t="shared" ref="CX6:DG6" si="9">IF(CX7="",NA(),CX7)</f>
        <v>-</v>
      </c>
      <c r="CY6" s="77" t="str">
        <f t="shared" si="9"/>
        <v>-</v>
      </c>
      <c r="CZ6" s="77">
        <f t="shared" si="9"/>
        <v>97.41</v>
      </c>
      <c r="DA6" s="77">
        <f t="shared" si="9"/>
        <v>55.69</v>
      </c>
      <c r="DB6" s="77">
        <f t="shared" si="9"/>
        <v>97.45</v>
      </c>
      <c r="DC6" s="77" t="str">
        <f t="shared" si="9"/>
        <v>-</v>
      </c>
      <c r="DD6" s="77" t="str">
        <f t="shared" si="9"/>
        <v>-</v>
      </c>
      <c r="DE6" s="77">
        <f t="shared" si="9"/>
        <v>84.34</v>
      </c>
      <c r="DF6" s="77">
        <f t="shared" si="9"/>
        <v>84.73</v>
      </c>
      <c r="DG6" s="77">
        <f t="shared" si="9"/>
        <v>84.21</v>
      </c>
      <c r="DH6" s="69" t="str">
        <f>IF(DH7="","",IF(DH7="-","【-】","【"&amp;SUBSTITUTE(TEXT(DH7,"#,##0.00"),"-","△")&amp;"】"))</f>
        <v>【86.31】</v>
      </c>
      <c r="DI6" s="77" t="str">
        <f t="shared" ref="DI6:DR6" si="10">IF(DI7="",NA(),DI7)</f>
        <v>-</v>
      </c>
      <c r="DJ6" s="77" t="str">
        <f t="shared" si="10"/>
        <v>-</v>
      </c>
      <c r="DK6" s="77">
        <f t="shared" si="10"/>
        <v>4.9400000000000004</v>
      </c>
      <c r="DL6" s="77">
        <f t="shared" si="10"/>
        <v>9.82</v>
      </c>
      <c r="DM6" s="77">
        <f t="shared" si="10"/>
        <v>13.06</v>
      </c>
      <c r="DN6" s="77" t="str">
        <f t="shared" si="10"/>
        <v>-</v>
      </c>
      <c r="DO6" s="77" t="str">
        <f t="shared" si="10"/>
        <v>-</v>
      </c>
      <c r="DP6" s="77">
        <f t="shared" si="10"/>
        <v>24.8</v>
      </c>
      <c r="DQ6" s="77">
        <f t="shared" si="10"/>
        <v>26.77</v>
      </c>
      <c r="DR6" s="77">
        <f t="shared" si="10"/>
        <v>27.46</v>
      </c>
      <c r="DS6" s="69" t="str">
        <f>IF(DS7="","",IF(DS7="-","【-】","【"&amp;SUBSTITUTE(TEXT(DS7,"#,##0.00"),"-","△")&amp;"】"))</f>
        <v>【30.82】</v>
      </c>
      <c r="DT6" s="77" t="str">
        <f t="shared" ref="DT6:EC6" si="11">IF(DT7="",NA(),DT7)</f>
        <v>-</v>
      </c>
      <c r="DU6" s="77" t="str">
        <f t="shared" si="11"/>
        <v>-</v>
      </c>
      <c r="DV6" s="69">
        <f t="shared" si="11"/>
        <v>0</v>
      </c>
      <c r="DW6" s="69">
        <f t="shared" si="11"/>
        <v>0</v>
      </c>
      <c r="DX6" s="69">
        <f t="shared" si="11"/>
        <v>0</v>
      </c>
      <c r="DY6" s="77" t="str">
        <f t="shared" si="11"/>
        <v>-</v>
      </c>
      <c r="DZ6" s="77" t="str">
        <f t="shared" si="11"/>
        <v>-</v>
      </c>
      <c r="EA6" s="77">
        <f t="shared" si="11"/>
        <v>2.e-002</v>
      </c>
      <c r="EB6" s="77">
        <f t="shared" si="11"/>
        <v>7.0000000000000007e-002</v>
      </c>
      <c r="EC6" s="77">
        <f t="shared" si="11"/>
        <v>2.e-002</v>
      </c>
      <c r="ED6" s="69" t="str">
        <f>IF(ED7="","",IF(ED7="-","【-】","【"&amp;SUBSTITUTE(TEXT(ED7,"#,##0.00"),"-","△")&amp;"】"))</f>
        <v>【0.06】</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8.e-002</v>
      </c>
      <c r="EM6" s="77">
        <f t="shared" si="12"/>
        <v>6.e-002</v>
      </c>
      <c r="EN6" s="77">
        <f t="shared" si="12"/>
        <v>5.e-002</v>
      </c>
      <c r="EO6" s="69" t="str">
        <f>IF(EO7="","",IF(EO7="-","【-】","【"&amp;SUBSTITUTE(TEXT(EO7,"#,##0.00"),"-","△")&amp;"】"))</f>
        <v>【0.15】</v>
      </c>
    </row>
    <row r="7" spans="1:148" s="55" customFormat="1">
      <c r="A7" s="56"/>
      <c r="B7" s="62">
        <v>2024</v>
      </c>
      <c r="C7" s="62">
        <v>14656</v>
      </c>
      <c r="D7" s="62">
        <v>46</v>
      </c>
      <c r="E7" s="62">
        <v>17</v>
      </c>
      <c r="F7" s="62">
        <v>4</v>
      </c>
      <c r="G7" s="62">
        <v>0</v>
      </c>
      <c r="H7" s="62" t="s">
        <v>99</v>
      </c>
      <c r="I7" s="62" t="s">
        <v>100</v>
      </c>
      <c r="J7" s="62" t="s">
        <v>101</v>
      </c>
      <c r="K7" s="62" t="s">
        <v>13</v>
      </c>
      <c r="L7" s="62" t="s">
        <v>102</v>
      </c>
      <c r="M7" s="62" t="s">
        <v>103</v>
      </c>
      <c r="N7" s="70" t="s">
        <v>104</v>
      </c>
      <c r="O7" s="70">
        <v>84.51</v>
      </c>
      <c r="P7" s="70">
        <v>56.46</v>
      </c>
      <c r="Q7" s="70">
        <v>38.32</v>
      </c>
      <c r="R7" s="70">
        <v>3803</v>
      </c>
      <c r="S7" s="70">
        <v>2728</v>
      </c>
      <c r="T7" s="70">
        <v>130.99</v>
      </c>
      <c r="U7" s="70">
        <v>20.83</v>
      </c>
      <c r="V7" s="70">
        <v>1529</v>
      </c>
      <c r="W7" s="70">
        <v>1.25</v>
      </c>
      <c r="X7" s="70">
        <v>1223.2</v>
      </c>
      <c r="Y7" s="70" t="s">
        <v>104</v>
      </c>
      <c r="Z7" s="70" t="s">
        <v>104</v>
      </c>
      <c r="AA7" s="70">
        <v>102.59</v>
      </c>
      <c r="AB7" s="70">
        <v>104.85</v>
      </c>
      <c r="AC7" s="70">
        <v>103.2</v>
      </c>
      <c r="AD7" s="70" t="s">
        <v>104</v>
      </c>
      <c r="AE7" s="70" t="s">
        <v>104</v>
      </c>
      <c r="AF7" s="70">
        <v>106.44</v>
      </c>
      <c r="AG7" s="70">
        <v>107.11</v>
      </c>
      <c r="AH7" s="70">
        <v>106.38</v>
      </c>
      <c r="AI7" s="70">
        <v>105.07</v>
      </c>
      <c r="AJ7" s="70" t="s">
        <v>104</v>
      </c>
      <c r="AK7" s="70" t="s">
        <v>104</v>
      </c>
      <c r="AL7" s="70">
        <v>0</v>
      </c>
      <c r="AM7" s="70">
        <v>0</v>
      </c>
      <c r="AN7" s="70">
        <v>46.36</v>
      </c>
      <c r="AO7" s="70" t="s">
        <v>104</v>
      </c>
      <c r="AP7" s="70" t="s">
        <v>104</v>
      </c>
      <c r="AQ7" s="70">
        <v>72.86</v>
      </c>
      <c r="AR7" s="70">
        <v>69.540000000000006</v>
      </c>
      <c r="AS7" s="70">
        <v>70.63</v>
      </c>
      <c r="AT7" s="70">
        <v>63.54</v>
      </c>
      <c r="AU7" s="70" t="s">
        <v>104</v>
      </c>
      <c r="AV7" s="70" t="s">
        <v>104</v>
      </c>
      <c r="AW7" s="70">
        <v>76.52</v>
      </c>
      <c r="AX7" s="70">
        <v>37.89</v>
      </c>
      <c r="AY7" s="70">
        <v>25.13</v>
      </c>
      <c r="AZ7" s="70" t="s">
        <v>104</v>
      </c>
      <c r="BA7" s="70" t="s">
        <v>104</v>
      </c>
      <c r="BB7" s="70">
        <v>45.42</v>
      </c>
      <c r="BC7" s="70">
        <v>50.63</v>
      </c>
      <c r="BD7" s="70">
        <v>53.28</v>
      </c>
      <c r="BE7" s="70">
        <v>50.9</v>
      </c>
      <c r="BF7" s="70" t="s">
        <v>104</v>
      </c>
      <c r="BG7" s="70" t="s">
        <v>104</v>
      </c>
      <c r="BH7" s="70">
        <v>1268.79</v>
      </c>
      <c r="BI7" s="70">
        <v>1104.33</v>
      </c>
      <c r="BJ7" s="70">
        <v>1000.49</v>
      </c>
      <c r="BK7" s="70" t="s">
        <v>104</v>
      </c>
      <c r="BL7" s="70" t="s">
        <v>104</v>
      </c>
      <c r="BM7" s="70">
        <v>1195.47</v>
      </c>
      <c r="BN7" s="70">
        <v>1168.69</v>
      </c>
      <c r="BO7" s="70">
        <v>1142.44</v>
      </c>
      <c r="BP7" s="70">
        <v>1099.1500000000001</v>
      </c>
      <c r="BQ7" s="70" t="s">
        <v>104</v>
      </c>
      <c r="BR7" s="70" t="s">
        <v>104</v>
      </c>
      <c r="BS7" s="70">
        <v>34.549999999999997</v>
      </c>
      <c r="BT7" s="70">
        <v>25.15</v>
      </c>
      <c r="BU7" s="70">
        <v>28.29</v>
      </c>
      <c r="BV7" s="70" t="s">
        <v>104</v>
      </c>
      <c r="BW7" s="70" t="s">
        <v>104</v>
      </c>
      <c r="BX7" s="70">
        <v>69.430000000000007</v>
      </c>
      <c r="BY7" s="70">
        <v>70.709999999999994</v>
      </c>
      <c r="BZ7" s="70">
        <v>66.63</v>
      </c>
      <c r="CA7" s="70">
        <v>72.92</v>
      </c>
      <c r="CB7" s="70" t="s">
        <v>104</v>
      </c>
      <c r="CC7" s="70" t="s">
        <v>104</v>
      </c>
      <c r="CD7" s="70">
        <v>506.76</v>
      </c>
      <c r="CE7" s="70">
        <v>730.77</v>
      </c>
      <c r="CF7" s="70">
        <v>652.09</v>
      </c>
      <c r="CG7" s="70" t="s">
        <v>104</v>
      </c>
      <c r="CH7" s="70" t="s">
        <v>104</v>
      </c>
      <c r="CI7" s="70">
        <v>239.46</v>
      </c>
      <c r="CJ7" s="70">
        <v>233.15</v>
      </c>
      <c r="CK7" s="70">
        <v>252.17</v>
      </c>
      <c r="CL7" s="70">
        <v>225.78</v>
      </c>
      <c r="CM7" s="70" t="s">
        <v>104</v>
      </c>
      <c r="CN7" s="70" t="s">
        <v>104</v>
      </c>
      <c r="CO7" s="70">
        <v>82.74</v>
      </c>
      <c r="CP7" s="70">
        <v>88.63</v>
      </c>
      <c r="CQ7" s="70">
        <v>85.37</v>
      </c>
      <c r="CR7" s="70" t="s">
        <v>104</v>
      </c>
      <c r="CS7" s="70" t="s">
        <v>104</v>
      </c>
      <c r="CT7" s="70">
        <v>41.06</v>
      </c>
      <c r="CU7" s="70">
        <v>42.09</v>
      </c>
      <c r="CV7" s="70">
        <v>42.15</v>
      </c>
      <c r="CW7" s="70">
        <v>43.17</v>
      </c>
      <c r="CX7" s="70" t="s">
        <v>104</v>
      </c>
      <c r="CY7" s="70" t="s">
        <v>104</v>
      </c>
      <c r="CZ7" s="70">
        <v>97.41</v>
      </c>
      <c r="DA7" s="70">
        <v>55.69</v>
      </c>
      <c r="DB7" s="70">
        <v>97.45</v>
      </c>
      <c r="DC7" s="70" t="s">
        <v>104</v>
      </c>
      <c r="DD7" s="70" t="s">
        <v>104</v>
      </c>
      <c r="DE7" s="70">
        <v>84.34</v>
      </c>
      <c r="DF7" s="70">
        <v>84.73</v>
      </c>
      <c r="DG7" s="70">
        <v>84.21</v>
      </c>
      <c r="DH7" s="70">
        <v>86.31</v>
      </c>
      <c r="DI7" s="70" t="s">
        <v>104</v>
      </c>
      <c r="DJ7" s="70" t="s">
        <v>104</v>
      </c>
      <c r="DK7" s="70">
        <v>4.9400000000000004</v>
      </c>
      <c r="DL7" s="70">
        <v>9.82</v>
      </c>
      <c r="DM7" s="70">
        <v>13.06</v>
      </c>
      <c r="DN7" s="70" t="s">
        <v>104</v>
      </c>
      <c r="DO7" s="70" t="s">
        <v>104</v>
      </c>
      <c r="DP7" s="70">
        <v>24.8</v>
      </c>
      <c r="DQ7" s="70">
        <v>26.77</v>
      </c>
      <c r="DR7" s="70">
        <v>27.46</v>
      </c>
      <c r="DS7" s="70">
        <v>30.82</v>
      </c>
      <c r="DT7" s="70" t="s">
        <v>104</v>
      </c>
      <c r="DU7" s="70" t="s">
        <v>104</v>
      </c>
      <c r="DV7" s="70">
        <v>0</v>
      </c>
      <c r="DW7" s="70">
        <v>0</v>
      </c>
      <c r="DX7" s="70">
        <v>0</v>
      </c>
      <c r="DY7" s="70" t="s">
        <v>104</v>
      </c>
      <c r="DZ7" s="70" t="s">
        <v>104</v>
      </c>
      <c r="EA7" s="70">
        <v>2.e-002</v>
      </c>
      <c r="EB7" s="70">
        <v>7.0000000000000007e-002</v>
      </c>
      <c r="EC7" s="70">
        <v>2.e-002</v>
      </c>
      <c r="ED7" s="70">
        <v>6.e-002</v>
      </c>
      <c r="EE7" s="70" t="s">
        <v>104</v>
      </c>
      <c r="EF7" s="70" t="s">
        <v>104</v>
      </c>
      <c r="EG7" s="70">
        <v>0</v>
      </c>
      <c r="EH7" s="70">
        <v>0</v>
      </c>
      <c r="EI7" s="70">
        <v>0</v>
      </c>
      <c r="EJ7" s="70" t="s">
        <v>104</v>
      </c>
      <c r="EK7" s="70" t="s">
        <v>104</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105</v>
      </c>
      <c r="C9" s="57" t="s">
        <v>106</v>
      </c>
      <c r="D9" s="57" t="s">
        <v>107</v>
      </c>
      <c r="E9" s="57" t="s">
        <v>108</v>
      </c>
      <c r="F9" s="57" t="s">
        <v>109</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110</v>
      </c>
    </row>
    <row r="12" spans="1:148">
      <c r="B12">
        <v>1</v>
      </c>
      <c r="C12">
        <v>1</v>
      </c>
      <c r="D12">
        <v>2</v>
      </c>
      <c r="E12">
        <v>3</v>
      </c>
      <c r="F12">
        <v>4</v>
      </c>
      <c r="G12" t="s">
        <v>111</v>
      </c>
    </row>
    <row r="13" spans="1:148">
      <c r="B13" t="s">
        <v>112</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2025-12-23T06:08:00Z</dcterms:created>
  <dcterms:modified xsi:type="dcterms:W3CDTF">2026-01-29T04:54:08Z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2026-01-29T04:54:08Z</vt:filetime>
  </property>
</Properties>
</file>