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ドライブ\地方公営企業関係\調査\290125 Fw 【照会：22〆】公営企業に係る「経営比較分析表」の分析等について（照会）\"/>
    </mc:Choice>
  </mc:AlternateContent>
  <workbookProtection workbookPassword="864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B10" i="4" s="1"/>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<sst xmlns="http://schemas.openxmlformats.org/spreadsheetml/2006/main" count="218" uniqueCount="108">
  <si>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</si>
  <si>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</si>
  <si>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</si>
  <si>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</si>
  <si>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</si>
  <si>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</si>
  <si>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</si>
  <si>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</si>
  <si>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</si>
  <si>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</si>
  <si>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</si>
  <si>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</si>
  <si>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</si>
  <si>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</si>
  <si>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</si>
  <si>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</si>
  <si>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</si>
  <si>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</si>
  <si>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</si>
  <si>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</si>
  <si>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</si>
  <si>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</si>
  <si>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</si>
  <si>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</si>
  <si>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</si>
  <si>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</si>
  <si>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</si>
  <si>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</si>
  <si>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</si>
  <si>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</si>
  <si>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</si>
  <si>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</si>
  <si>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</si>
  <si>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</si>
  <si>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</si>
  <si>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</si>
  <si>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</si>
  <si>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</si>
  <si>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</si>
  <si>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</si>
  <si>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</si>
  <si>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</si>
  <si>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</si>
  <si>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</si>
  <si>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</si>
  <si>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</si>
  <si>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</si>
  <si>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</si>
  <si>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</si>
  <si>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</si>
  <si>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</si>
  <si>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</si>
  <si>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</si>
  <si>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</si>
  <si>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</si>
  <si>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</si>
  <si>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</si>
  <si>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</si>
  <si>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</si>
  <si>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</si>
  <si>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</si>
  <si>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</si>
  <si>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</si>
  <si>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</si>
  <si>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</si>
  <si>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</si>
  <si>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</si>
  <si>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</si>
  <si>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</si>
  <si>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</si>
  <si>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</si>
  <si>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</si>
  <si>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</si>
  <si>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</si>
  <si>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</si>
  <si>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</si>
  <si>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</si>
  <si>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</si>
  <si>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</si>
  <si>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</si>
  <si>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</si>
  <si>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</si>
  <si>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</si>
  <si>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</si>
  <si>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</si>
  <si>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</si>
  <si>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</si>
  <si>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</si>
  <si>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</si>
  <si>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</si>
  <si>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</si>
  <si>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</si>
  <si>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</si>
  <si>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剣淵町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</si>
  <si>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</si>
  <si>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</si>
  <si>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</si>
  <si>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</si>
  <si>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</si>
  <si>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</si>
  <si>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</si>
  <si>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</si>
  <si>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</si>
  <si>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</si>
  <si>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</si>
  <si>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簡易水道事業については、表①でわかるように単年度収支は赤字となっている。徐々に収支比率が上昇しているが、企業債償還が平成29年度にピークを向かえること、平成27年度から新たに施設改修や老朽管路更新事業を開始することなどを考慮すると、より一層経営改善を図っていく必要があると考える。
また、表⑤の料金回収率については、決して高い水準にあるとは言えず、前述した新規事業の開始なども考慮すると、料金収入確保が大きな課題といえる。
表⑦、表⑧からは、平成24年度から施設利用率が上昇するとともに有収率が減少していることが読み取れる。この原因としては、平成22年度まで実施していた漏水調査を、平成23年度から平成26年度まで休止していた間に、新たな漏水が発生したことが考えられる。平成27年度から漏水調査を再開し、発見した漏水を順次修繕したことにより、施設利用率の減少するとともに有収率が向上した。</t>
    <rPh sb="203" eb="204">
      <t>オオ</t>
    </rPh>
    <rPh sb="206" eb="208">
      <t>カダイ</t>
    </rPh>
    <rPh sb="337" eb="339">
      <t>ヘイセイ</t>
    </rPh>
    <rPh sb="341" eb="343">
      <t>ネンド</t>
    </rPh>
    <rPh sb="345" eb="347">
      <t>ロウスイ</t>
    </rPh>
    <rPh sb="347" eb="349">
      <t>チョウサ</t>
    </rPh>
    <rPh sb="350" eb="352">
      <t>サイカイ</t>
    </rPh>
    <rPh sb="354" eb="356">
      <t>ハッケン</t>
    </rPh>
    <rPh sb="358" eb="360">
      <t>ロウスイ</t>
    </rPh>
    <rPh sb="361" eb="363">
      <t>ジュンジ</t>
    </rPh>
    <rPh sb="363" eb="365">
      <t>シュウゼン</t>
    </rPh>
    <rPh sb="373" eb="375">
      <t>シセツ</t>
    </rPh>
    <rPh sb="375" eb="378">
      <t>リヨウリツ</t>
    </rPh>
    <rPh sb="379" eb="381">
      <t>ゲンショウ</t>
    </rPh>
    <rPh sb="387" eb="388">
      <t>ユウ</t>
    </rPh>
    <rPh sb="388" eb="389">
      <t>シュウ</t>
    </rPh>
    <rPh sb="389" eb="390">
      <t>リツ</t>
    </rPh>
    <rPh sb="391" eb="393">
      <t>コウジョウ</t>
    </rPh>
    <phoneticPr fontId="4"/>
  </si>
  <si>
    <t>管路更新については、布設時期などから老朽の度合いを考慮し、適宜更新をしていく必要があると考える。
平成28年度から平成31年度までの4ヵ年計画で、布設から40年以上経過した配水管について更新（布設替）をしていくこととなっている。布設替えに使用する管種については、漏水のおそれが少なく、耐震性を有する配水用ポリエチレン管を採用する。</t>
    <rPh sb="57" eb="59">
      <t>ヘイセイ</t>
    </rPh>
    <rPh sb="61" eb="63">
      <t>ネンド</t>
    </rPh>
    <rPh sb="68" eb="69">
      <t>ネン</t>
    </rPh>
    <rPh sb="69" eb="71">
      <t>ケイカク</t>
    </rPh>
    <rPh sb="114" eb="116">
      <t>フセツ</t>
    </rPh>
    <rPh sb="116" eb="117">
      <t>ガ</t>
    </rPh>
    <rPh sb="119" eb="121">
      <t>シヨウ</t>
    </rPh>
    <rPh sb="123" eb="124">
      <t>カン</t>
    </rPh>
    <rPh sb="124" eb="125">
      <t>シュ</t>
    </rPh>
    <rPh sb="131" eb="133">
      <t>ロウスイ</t>
    </rPh>
    <rPh sb="138" eb="139">
      <t>スク</t>
    </rPh>
    <rPh sb="142" eb="145">
      <t>タイシンセイ</t>
    </rPh>
    <rPh sb="146" eb="147">
      <t>ユウ</t>
    </rPh>
    <rPh sb="149" eb="152">
      <t>ハイスイヨウ</t>
    </rPh>
    <rPh sb="158" eb="159">
      <t>カン</t>
    </rPh>
    <rPh sb="160" eb="162">
      <t>サイヨウ</t>
    </rPh>
    <phoneticPr fontId="4"/>
  </si>
  <si>
    <t>料金収入の確保のため、平成27年度に「上下水道事業運営審議会」を設置し、料金改定について審議･検討した結果、平成28年度に5%増の改定を実施することとなった。
有収率向上のため、再開した漏水調査を継続実施し、新たな漏水の発見及び修繕を行う。
施設老朽化対策については、平成28年度から平成31年度までの4ヵ年計画で、布設から40年以上経過した配水管について更新（布設替）をしていく。布設替えに使用する管種については、漏水のおそれが少なく、耐震性を有する配水用ポリエチレン管を採用する。</t>
    <rPh sb="51" eb="53">
      <t>ケッカ</t>
    </rPh>
    <rPh sb="54" eb="56">
      <t>ヘイセイ</t>
    </rPh>
    <rPh sb="58" eb="60">
      <t>ネンド</t>
    </rPh>
    <rPh sb="63" eb="64">
      <t>ゾウ</t>
    </rPh>
    <rPh sb="65" eb="67">
      <t>カイテイ</t>
    </rPh>
    <rPh sb="68" eb="70">
      <t>ジッシ</t>
    </rPh>
    <rPh sb="89" eb="91">
      <t>サイカイ</t>
    </rPh>
    <rPh sb="98" eb="100">
      <t>ケイゾク</t>
    </rPh>
    <rPh sb="100" eb="102">
      <t>ジッシ</t>
    </rPh>
    <rPh sb="117" eb="118">
      <t>オコナ</t>
    </rPh>
    <rPh sb="219" eb="222">
      <t>タイシンセイ</t>
    </rPh>
    <rPh sb="223" eb="224">
      <t>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</si>
</sst>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0.2</c:v>
                </c:pt>
                <c:pt idx="4">
                  <c:v>0</c:v>
                </c:pt>
              </c:numCache>
            </c:numRef>
          </c:val>
        </c:ser>
        <c:dLbls>
          <c:showLegendKey val="0"/>
          <c:showVal val="0"/>
          <c:showCatName val="0"/>
          <c:showSerName val="0"/>
          <c:showPercent val="0"/>
          <c:showBubbleSize val="0"/>
        </c:dLbls>
        <c:gapWidth val="150"/>
        <c:axId val="186913728"/>
        <c:axId val="18691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86913728"/>
        <c:axId val="186912944"/>
      </c:lineChart>
      <c:dateAx>
        <c:axId val="186913728"/>
        <c:scaling>
          <c:orientation val="minMax"/>
        </c:scaling>
        <c:delete val="1"/>
        <c:axPos val="b"/>
        <c:numFmt formatCode="ge" sourceLinked="1"/>
        <c:majorTickMark val="none"/>
        <c:minorTickMark val="none"/>
        <c:tickLblPos val="none"/>
        <c:crossAx val="186912944"/>
        <c:crosses val="autoZero"/>
        <c:auto val="1"/>
        <c:lblOffset val="100"/>
        <c:baseTimeUnit val="years"/>
      </c:dateAx>
      <c:valAx>
        <c:axId val="18691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58.58</c:v>
                </c:pt>
                <c:pt idx="1">
                  <c:v>58.74</c:v>
                </c:pt>
                <c:pt idx="2">
                  <c:v>60.72</c:v>
                </c:pt>
                <c:pt idx="3">
                  <c:v>67.84</c:v>
                </c:pt>
                <c:pt idx="4">
                  <c:v>65.400000000000006</c:v>
                </c:pt>
              </c:numCache>
            </c:numRef>
          </c:val>
        </c:ser>
        <c:dLbls>
          <c:showLegendKey val="0"/>
          <c:showVal val="0"/>
          <c:showCatName val="0"/>
          <c:showSerName val="0"/>
          <c:showPercent val="0"/>
          <c:showBubbleSize val="0"/>
        </c:dLbls>
        <c:gapWidth val="150"/>
        <c:axId val="294108056"/>
        <c:axId val="2941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94108056"/>
        <c:axId val="294108448"/>
      </c:lineChart>
      <c:dateAx>
        <c:axId val="294108056"/>
        <c:scaling>
          <c:orientation val="minMax"/>
        </c:scaling>
        <c:delete val="1"/>
        <c:axPos val="b"/>
        <c:numFmt formatCode="ge" sourceLinked="1"/>
        <c:majorTickMark val="none"/>
        <c:minorTickMark val="none"/>
        <c:tickLblPos val="none"/>
        <c:crossAx val="294108448"/>
        <c:crosses val="autoZero"/>
        <c:auto val="1"/>
        <c:lblOffset val="100"/>
        <c:baseTimeUnit val="years"/>
      </c:dateAx>
      <c:valAx>
        <c:axId val="2941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0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77.77</c:v>
                </c:pt>
                <c:pt idx="1">
                  <c:v>73.81</c:v>
                </c:pt>
                <c:pt idx="2">
                  <c:v>69.73</c:v>
                </c:pt>
                <c:pt idx="3">
                  <c:v>60.44</c:v>
                </c:pt>
                <c:pt idx="4">
                  <c:v>62.83</c:v>
                </c:pt>
              </c:numCache>
            </c:numRef>
          </c:val>
        </c:ser>
        <c:dLbls>
          <c:showLegendKey val="0"/>
          <c:showVal val="0"/>
          <c:showCatName val="0"/>
          <c:showSerName val="0"/>
          <c:showPercent val="0"/>
          <c:showBubbleSize val="0"/>
        </c:dLbls>
        <c:gapWidth val="150"/>
        <c:axId val="294231232"/>
        <c:axId val="29423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94231232"/>
        <c:axId val="294231624"/>
      </c:lineChart>
      <c:dateAx>
        <c:axId val="294231232"/>
        <c:scaling>
          <c:orientation val="minMax"/>
        </c:scaling>
        <c:delete val="1"/>
        <c:axPos val="b"/>
        <c:numFmt formatCode="ge" sourceLinked="1"/>
        <c:majorTickMark val="none"/>
        <c:minorTickMark val="none"/>
        <c:tickLblPos val="none"/>
        <c:crossAx val="294231624"/>
        <c:crosses val="autoZero"/>
        <c:auto val="1"/>
        <c:lblOffset val="100"/>
        <c:baseTimeUnit val="years"/>
      </c:dateAx>
      <c:valAx>
        <c:axId val="2942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52.68</c:v>
                </c:pt>
                <c:pt idx="1">
                  <c:v>51.16</c:v>
                </c:pt>
                <c:pt idx="2">
                  <c:v>60.58</c:v>
                </c:pt>
                <c:pt idx="3">
                  <c:v>66.23</c:v>
                </c:pt>
                <c:pt idx="4">
                  <c:v>57.67</c:v>
                </c:pt>
              </c:numCache>
            </c:numRef>
          </c:val>
        </c:ser>
        <c:dLbls>
          <c:showLegendKey val="0"/>
          <c:showVal val="0"/>
          <c:showCatName val="0"/>
          <c:showSerName val="0"/>
          <c:showPercent val="0"/>
          <c:showBubbleSize val="0"/>
        </c:dLbls>
        <c:gapWidth val="150"/>
        <c:axId val="186911376"/>
        <c:axId val="18691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86911376"/>
        <c:axId val="186914512"/>
      </c:lineChart>
      <c:dateAx>
        <c:axId val="186911376"/>
        <c:scaling>
          <c:orientation val="minMax"/>
        </c:scaling>
        <c:delete val="1"/>
        <c:axPos val="b"/>
        <c:numFmt formatCode="ge" sourceLinked="1"/>
        <c:majorTickMark val="none"/>
        <c:minorTickMark val="none"/>
        <c:tickLblPos val="none"/>
        <c:crossAx val="186914512"/>
        <c:crosses val="autoZero"/>
        <c:auto val="1"/>
        <c:lblOffset val="100"/>
        <c:baseTimeUnit val="years"/>
      </c:dateAx>
      <c:valAx>
        <c:axId val="18691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1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762560"/>
        <c:axId val="18676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762560"/>
        <c:axId val="186762168"/>
      </c:lineChart>
      <c:dateAx>
        <c:axId val="186762560"/>
        <c:scaling>
          <c:orientation val="minMax"/>
        </c:scaling>
        <c:delete val="1"/>
        <c:axPos val="b"/>
        <c:numFmt formatCode="ge" sourceLinked="1"/>
        <c:majorTickMark val="none"/>
        <c:minorTickMark val="none"/>
        <c:tickLblPos val="none"/>
        <c:crossAx val="186762168"/>
        <c:crosses val="autoZero"/>
        <c:auto val="1"/>
        <c:lblOffset val="100"/>
        <c:baseTimeUnit val="years"/>
      </c:dateAx>
      <c:valAx>
        <c:axId val="1867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045256"/>
        <c:axId val="29404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045256"/>
        <c:axId val="294045648"/>
      </c:lineChart>
      <c:dateAx>
        <c:axId val="294045256"/>
        <c:scaling>
          <c:orientation val="minMax"/>
        </c:scaling>
        <c:delete val="1"/>
        <c:axPos val="b"/>
        <c:numFmt formatCode="ge" sourceLinked="1"/>
        <c:majorTickMark val="none"/>
        <c:minorTickMark val="none"/>
        <c:tickLblPos val="none"/>
        <c:crossAx val="294045648"/>
        <c:crosses val="autoZero"/>
        <c:auto val="1"/>
        <c:lblOffset val="100"/>
        <c:baseTimeUnit val="years"/>
      </c:dateAx>
      <c:valAx>
        <c:axId val="2940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4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821624"/>
        <c:axId val="2938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821624"/>
        <c:axId val="293822016"/>
      </c:lineChart>
      <c:dateAx>
        <c:axId val="293821624"/>
        <c:scaling>
          <c:orientation val="minMax"/>
        </c:scaling>
        <c:delete val="1"/>
        <c:axPos val="b"/>
        <c:numFmt formatCode="ge" sourceLinked="1"/>
        <c:majorTickMark val="none"/>
        <c:minorTickMark val="none"/>
        <c:tickLblPos val="none"/>
        <c:crossAx val="293822016"/>
        <c:crosses val="autoZero"/>
        <c:auto val="1"/>
        <c:lblOffset val="100"/>
        <c:baseTimeUnit val="years"/>
      </c:dateAx>
      <c:valAx>
        <c:axId val="2938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2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823192"/>
        <c:axId val="2938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823192"/>
        <c:axId val="293823584"/>
      </c:lineChart>
      <c:dateAx>
        <c:axId val="293823192"/>
        <c:scaling>
          <c:orientation val="minMax"/>
        </c:scaling>
        <c:delete val="1"/>
        <c:axPos val="b"/>
        <c:numFmt formatCode="ge" sourceLinked="1"/>
        <c:majorTickMark val="none"/>
        <c:minorTickMark val="none"/>
        <c:tickLblPos val="none"/>
        <c:crossAx val="293823584"/>
        <c:crosses val="autoZero"/>
        <c:auto val="1"/>
        <c:lblOffset val="100"/>
        <c:baseTimeUnit val="years"/>
      </c:dateAx>
      <c:valAx>
        <c:axId val="2938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2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1290.8</c:v>
                </c:pt>
                <c:pt idx="1">
                  <c:v>1522.79</c:v>
                </c:pt>
                <c:pt idx="2">
                  <c:v>1608.71</c:v>
                </c:pt>
                <c:pt idx="3">
                  <c:v>1518.25</c:v>
                </c:pt>
                <c:pt idx="4">
                  <c:v>1463.8</c:v>
                </c:pt>
              </c:numCache>
            </c:numRef>
          </c:val>
        </c:ser>
        <c:dLbls>
          <c:showLegendKey val="0"/>
          <c:showVal val="0"/>
          <c:showCatName val="0"/>
          <c:showSerName val="0"/>
          <c:showPercent val="0"/>
          <c:showBubbleSize val="0"/>
        </c:dLbls>
        <c:gapWidth val="150"/>
        <c:axId val="293821232"/>
        <c:axId val="2938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93821232"/>
        <c:axId val="293824760"/>
      </c:lineChart>
      <c:dateAx>
        <c:axId val="293821232"/>
        <c:scaling>
          <c:orientation val="minMax"/>
        </c:scaling>
        <c:delete val="1"/>
        <c:axPos val="b"/>
        <c:numFmt formatCode="ge" sourceLinked="1"/>
        <c:majorTickMark val="none"/>
        <c:minorTickMark val="none"/>
        <c:tickLblPos val="none"/>
        <c:crossAx val="293824760"/>
        <c:crosses val="autoZero"/>
        <c:auto val="1"/>
        <c:lblOffset val="100"/>
        <c:baseTimeUnit val="years"/>
      </c:dateAx>
      <c:valAx>
        <c:axId val="2938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45.07</c:v>
                </c:pt>
                <c:pt idx="1">
                  <c:v>44.06</c:v>
                </c:pt>
                <c:pt idx="2">
                  <c:v>50.33</c:v>
                </c:pt>
                <c:pt idx="3">
                  <c:v>55.27</c:v>
                </c:pt>
                <c:pt idx="4">
                  <c:v>50.27</c:v>
                </c:pt>
              </c:numCache>
            </c:numRef>
          </c:val>
        </c:ser>
        <c:dLbls>
          <c:showLegendKey val="0"/>
          <c:showVal val="0"/>
          <c:showCatName val="0"/>
          <c:showSerName val="0"/>
          <c:showPercent val="0"/>
          <c:showBubbleSize val="0"/>
        </c:dLbls>
        <c:gapWidth val="150"/>
        <c:axId val="294047216"/>
        <c:axId val="29404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94047216"/>
        <c:axId val="294046824"/>
      </c:lineChart>
      <c:dateAx>
        <c:axId val="294047216"/>
        <c:scaling>
          <c:orientation val="minMax"/>
        </c:scaling>
        <c:delete val="1"/>
        <c:axPos val="b"/>
        <c:numFmt formatCode="ge" sourceLinked="1"/>
        <c:majorTickMark val="none"/>
        <c:minorTickMark val="none"/>
        <c:tickLblPos val="none"/>
        <c:crossAx val="294046824"/>
        <c:crosses val="autoZero"/>
        <c:auto val="1"/>
        <c:lblOffset val="100"/>
        <c:baseTimeUnit val="years"/>
      </c:dateAx>
      <c:valAx>
        <c:axId val="2940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4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475.81</c:v>
                </c:pt>
                <c:pt idx="1">
                  <c:v>491.31</c:v>
                </c:pt>
                <c:pt idx="2">
                  <c:v>431.77</c:v>
                </c:pt>
                <c:pt idx="3">
                  <c:v>407.79</c:v>
                </c:pt>
                <c:pt idx="4">
                  <c:v>451.99</c:v>
                </c:pt>
              </c:numCache>
            </c:numRef>
          </c:val>
        </c:ser>
        <c:dLbls>
          <c:showLegendKey val="0"/>
          <c:showVal val="0"/>
          <c:showCatName val="0"/>
          <c:showSerName val="0"/>
          <c:showPercent val="0"/>
          <c:showBubbleSize val="0"/>
        </c:dLbls>
        <c:gapWidth val="150"/>
        <c:axId val="294106488"/>
        <c:axId val="2941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94106488"/>
        <c:axId val="294106880"/>
      </c:lineChart>
      <c:dateAx>
        <c:axId val="294106488"/>
        <c:scaling>
          <c:orientation val="minMax"/>
        </c:scaling>
        <c:delete val="1"/>
        <c:axPos val="b"/>
        <c:numFmt formatCode="ge" sourceLinked="1"/>
        <c:majorTickMark val="none"/>
        <c:minorTickMark val="none"/>
        <c:tickLblPos val="none"/>
        <c:crossAx val="294106880"/>
        <c:crosses val="autoZero"/>
        <c:auto val="1"/>
        <c:lblOffset val="100"/>
        <c:baseTimeUnit val="years"/>
      </c:dateAx>
      <c:valAx>
        <c:axId val="294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0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北海道　剣淵町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3317</v>
      </c>
      <c r="AJ8" s="74"/>
      <c r="AK8" s="74"/>
      <c r="AL8" s="74"/>
      <c r="AM8" s="74"/>
      <c r="AN8" s="74"/>
      <c r="AO8" s="74"/>
      <c r="AP8" s="75"/>
      <c r="AQ8" s="56">
        <f>データ!R6</f>
        <v>130.99</v>
      </c>
      <c r="AR8" s="56"/>
      <c r="AS8" s="56"/>
      <c r="AT8" s="56"/>
      <c r="AU8" s="56"/>
      <c r="AV8" s="56"/>
      <c r="AW8" s="56"/>
      <c r="AX8" s="56"/>
      <c r="AY8" s="56">
        <f>データ!S6</f>
        <v>25.32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77.23</v>
      </c>
      <c r="S10" s="56"/>
      <c r="T10" s="56"/>
      <c r="U10" s="56"/>
      <c r="V10" s="56"/>
      <c r="W10" s="56"/>
      <c r="X10" s="56"/>
      <c r="Y10" s="56"/>
      <c r="Z10" s="64">
        <f>データ!P6</f>
        <v>4500</v>
      </c>
      <c r="AA10" s="64"/>
      <c r="AB10" s="64"/>
      <c r="AC10" s="64"/>
      <c r="AD10" s="64"/>
      <c r="AE10" s="64"/>
      <c r="AF10" s="64"/>
      <c r="AG10" s="64"/>
      <c r="AH10" s="2"/>
      <c r="AI10" s="64">
        <f>データ!T6</f>
        <v>2527</v>
      </c>
      <c r="AJ10" s="64"/>
      <c r="AK10" s="64"/>
      <c r="AL10" s="64"/>
      <c r="AM10" s="64"/>
      <c r="AN10" s="64"/>
      <c r="AO10" s="64"/>
      <c r="AP10" s="64"/>
      <c r="AQ10" s="56">
        <f>データ!U6</f>
        <v>45.78</v>
      </c>
      <c r="AR10" s="56"/>
      <c r="AS10" s="56"/>
      <c r="AT10" s="56"/>
      <c r="AU10" s="56"/>
      <c r="AV10" s="56"/>
      <c r="AW10" s="56"/>
      <c r="AX10" s="56"/>
      <c r="AY10" s="56">
        <f>データ!V6</f>
        <v>55.2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14656</v>
      </c>
      <c r="D6" s="31">
        <f t="shared" si="3"/>
        <v>47</v>
      </c>
      <c r="E6" s="31">
        <f t="shared" si="3"/>
        <v>1</v>
      </c>
      <c r="F6" s="31">
        <f t="shared" si="3"/>
        <v>0</v>
      </c>
      <c r="G6" s="31">
        <f t="shared" si="3"/>
        <v>0</v>
      </c>
      <c r="H6" s="31" t="str">
        <f t="shared" si="3"/>
        <v>北海道　剣淵町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77.23</v>
      </c>
      <c r="P6" s="32">
        <f t="shared" si="3"/>
        <v>4500</v>
      </c>
      <c r="Q6" s="32">
        <f t="shared" si="3"/>
        <v>3317</v>
      </c>
      <c r="R6" s="32">
        <f t="shared" si="3"/>
        <v>130.99</v>
      </c>
      <c r="S6" s="32">
        <f t="shared" si="3"/>
        <v>25.32</v>
      </c>
      <c r="T6" s="32">
        <f t="shared" si="3"/>
        <v>2527</v>
      </c>
      <c r="U6" s="32">
        <f t="shared" si="3"/>
        <v>45.78</v>
      </c>
      <c r="V6" s="32">
        <f t="shared" si="3"/>
        <v>55.2</v>
      </c>
      <c r="W6" s="33">
        <f>IF(W7="",NA(),W7)</f>
        <v>52.68</v>
      </c>
      <c r="X6" s="33">
        <f t="shared" ref="X6:AF6" si="4">IF(X7="",NA(),X7)</f>
        <v>51.16</v>
      </c>
      <c r="Y6" s="33">
        <f t="shared" si="4"/>
        <v>60.58</v>
      </c>
      <c r="Z6" s="33">
        <f t="shared" si="4"/>
        <v>66.23</v>
      </c>
      <c r="AA6" s="33">
        <f t="shared" si="4"/>
        <v>57.67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1290.8</v>
      </c>
      <c r="BE6" s="33">
        <f t="shared" ref="BE6:BM6" si="7">IF(BE7="",NA(),BE7)</f>
        <v>1522.79</v>
      </c>
      <c r="BF6" s="33">
        <f t="shared" si="7"/>
        <v>1608.71</v>
      </c>
      <c r="BG6" s="33">
        <f t="shared" si="7"/>
        <v>1518.25</v>
      </c>
      <c r="BH6" s="33">
        <f t="shared" si="7"/>
        <v>1463.8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45.07</v>
      </c>
      <c r="BP6" s="33">
        <f t="shared" ref="BP6:BX6" si="8">IF(BP7="",NA(),BP7)</f>
        <v>44.06</v>
      </c>
      <c r="BQ6" s="33">
        <f t="shared" si="8"/>
        <v>50.33</v>
      </c>
      <c r="BR6" s="33">
        <f t="shared" si="8"/>
        <v>55.27</v>
      </c>
      <c r="BS6" s="33">
        <f t="shared" si="8"/>
        <v>50.27</v>
      </c>
      <c r="BT6" s="33">
        <f t="shared" si="8"/>
        <v>56.46</v>
      </c>
      <c r="BU6" s="33">
        <f t="shared" si="8"/>
        <v>19.77</v>
      </c>
      <c r="BV6" s="33">
        <f t="shared" si="8"/>
        <v>34.25</v>
      </c>
      <c r="BW6" s="33">
        <f t="shared" si="8"/>
        <v>46.48</v>
      </c>
      <c r="BX6" s="33">
        <f t="shared" si="8"/>
        <v>40.6</v>
      </c>
      <c r="BY6" s="32" t="str">
        <f>IF(BY7="","",IF(BY7="-","【-】","【"&amp;SUBSTITUTE(TEXT(BY7,"#,##0.00"),"-","△")&amp;"】"))</f>
        <v>【33.35】</v>
      </c>
      <c r="BZ6" s="33">
        <f>IF(BZ7="",NA(),BZ7)</f>
        <v>475.81</v>
      </c>
      <c r="CA6" s="33">
        <f t="shared" ref="CA6:CI6" si="9">IF(CA7="",NA(),CA7)</f>
        <v>491.31</v>
      </c>
      <c r="CB6" s="33">
        <f t="shared" si="9"/>
        <v>431.77</v>
      </c>
      <c r="CC6" s="33">
        <f t="shared" si="9"/>
        <v>407.79</v>
      </c>
      <c r="CD6" s="33">
        <f t="shared" si="9"/>
        <v>451.99</v>
      </c>
      <c r="CE6" s="33">
        <f t="shared" si="9"/>
        <v>306.49</v>
      </c>
      <c r="CF6" s="33">
        <f t="shared" si="9"/>
        <v>878.73</v>
      </c>
      <c r="CG6" s="33">
        <f t="shared" si="9"/>
        <v>501.18</v>
      </c>
      <c r="CH6" s="33">
        <f t="shared" si="9"/>
        <v>376.61</v>
      </c>
      <c r="CI6" s="33">
        <f t="shared" si="9"/>
        <v>440.03</v>
      </c>
      <c r="CJ6" s="32" t="str">
        <f>IF(CJ7="","",IF(CJ7="-","【-】","【"&amp;SUBSTITUTE(TEXT(CJ7,"#,##0.00"),"-","△")&amp;"】"))</f>
        <v>【524.69】</v>
      </c>
      <c r="CK6" s="33">
        <f>IF(CK7="",NA(),CK7)</f>
        <v>58.58</v>
      </c>
      <c r="CL6" s="33">
        <f t="shared" ref="CL6:CT6" si="10">IF(CL7="",NA(),CL7)</f>
        <v>58.74</v>
      </c>
      <c r="CM6" s="33">
        <f t="shared" si="10"/>
        <v>60.72</v>
      </c>
      <c r="CN6" s="33">
        <f t="shared" si="10"/>
        <v>67.84</v>
      </c>
      <c r="CO6" s="33">
        <f t="shared" si="10"/>
        <v>65.400000000000006</v>
      </c>
      <c r="CP6" s="33">
        <f t="shared" si="10"/>
        <v>58.25</v>
      </c>
      <c r="CQ6" s="33">
        <f t="shared" si="10"/>
        <v>57.17</v>
      </c>
      <c r="CR6" s="33">
        <f t="shared" si="10"/>
        <v>57.55</v>
      </c>
      <c r="CS6" s="33">
        <f t="shared" si="10"/>
        <v>57.43</v>
      </c>
      <c r="CT6" s="33">
        <f t="shared" si="10"/>
        <v>57.29</v>
      </c>
      <c r="CU6" s="32" t="str">
        <f>IF(CU7="","",IF(CU7="-","【-】","【"&amp;SUBSTITUTE(TEXT(CU7,"#,##0.00"),"-","△")&amp;"】"))</f>
        <v>【57.58】</v>
      </c>
      <c r="CV6" s="33">
        <f>IF(CV7="",NA(),CV7)</f>
        <v>77.77</v>
      </c>
      <c r="CW6" s="33">
        <f t="shared" ref="CW6:DE6" si="11">IF(CW7="",NA(),CW7)</f>
        <v>73.81</v>
      </c>
      <c r="CX6" s="33">
        <f t="shared" si="11"/>
        <v>69.73</v>
      </c>
      <c r="CY6" s="33">
        <f t="shared" si="11"/>
        <v>60.44</v>
      </c>
      <c r="CZ6" s="33">
        <f t="shared" si="11"/>
        <v>62.83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0.2</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14656</v>
      </c>
      <c r="D7" s="35">
        <v>47</v>
      </c>
      <c r="E7" s="35">
        <v>1</v>
      </c>
      <c r="F7" s="35">
        <v>0</v>
      </c>
      <c r="G7" s="35">
        <v>0</v>
      </c>
      <c r="H7" s="35" t="s">
        <v>93</v>
      </c>
      <c r="I7" s="35" t="s">
        <v>94</v>
      </c>
      <c r="J7" s="35" t="s">
        <v>95</v>
      </c>
      <c r="K7" s="35" t="s">
        <v>96</v>
      </c>
      <c r="L7" s="35" t="s">
        <v>97</v>
      </c>
      <c r="M7" s="36" t="s">
        <v>98</v>
      </c>
      <c r="N7" s="36" t="s">
        <v>99</v>
      </c>
      <c r="O7" s="36">
        <v>77.23</v>
      </c>
      <c r="P7" s="36">
        <v>4500</v>
      </c>
      <c r="Q7" s="36">
        <v>3317</v>
      </c>
      <c r="R7" s="36">
        <v>130.99</v>
      </c>
      <c r="S7" s="36">
        <v>25.32</v>
      </c>
      <c r="T7" s="36">
        <v>2527</v>
      </c>
      <c r="U7" s="36">
        <v>45.78</v>
      </c>
      <c r="V7" s="36">
        <v>55.2</v>
      </c>
      <c r="W7" s="36">
        <v>52.68</v>
      </c>
      <c r="X7" s="36">
        <v>51.16</v>
      </c>
      <c r="Y7" s="36">
        <v>60.58</v>
      </c>
      <c r="Z7" s="36">
        <v>66.23</v>
      </c>
      <c r="AA7" s="36">
        <v>57.67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1290.8</v>
      </c>
      <c r="BE7" s="36">
        <v>1522.79</v>
      </c>
      <c r="BF7" s="36">
        <v>1608.71</v>
      </c>
      <c r="BG7" s="36">
        <v>1518.25</v>
      </c>
      <c r="BH7" s="36">
        <v>1463.8</v>
      </c>
      <c r="BI7" s="36">
        <v>1124.6400000000001</v>
      </c>
      <c r="BJ7" s="36">
        <v>1108.26</v>
      </c>
      <c r="BK7" s="36">
        <v>1113.76</v>
      </c>
      <c r="BL7" s="36">
        <v>1125.69</v>
      </c>
      <c r="BM7" s="36">
        <v>1134.67</v>
      </c>
      <c r="BN7" s="36">
        <v>1242.9000000000001</v>
      </c>
      <c r="BO7" s="36">
        <v>45.07</v>
      </c>
      <c r="BP7" s="36">
        <v>44.06</v>
      </c>
      <c r="BQ7" s="36">
        <v>50.33</v>
      </c>
      <c r="BR7" s="36">
        <v>55.27</v>
      </c>
      <c r="BS7" s="36">
        <v>50.27</v>
      </c>
      <c r="BT7" s="36">
        <v>56.46</v>
      </c>
      <c r="BU7" s="36">
        <v>19.77</v>
      </c>
      <c r="BV7" s="36">
        <v>34.25</v>
      </c>
      <c r="BW7" s="36">
        <v>46.48</v>
      </c>
      <c r="BX7" s="36">
        <v>40.6</v>
      </c>
      <c r="BY7" s="36">
        <v>33.35</v>
      </c>
      <c r="BZ7" s="36">
        <v>475.81</v>
      </c>
      <c r="CA7" s="36">
        <v>491.31</v>
      </c>
      <c r="CB7" s="36">
        <v>431.77</v>
      </c>
      <c r="CC7" s="36">
        <v>407.79</v>
      </c>
      <c r="CD7" s="36">
        <v>451.99</v>
      </c>
      <c r="CE7" s="36">
        <v>306.49</v>
      </c>
      <c r="CF7" s="36">
        <v>878.73</v>
      </c>
      <c r="CG7" s="36">
        <v>501.18</v>
      </c>
      <c r="CH7" s="36">
        <v>376.61</v>
      </c>
      <c r="CI7" s="36">
        <v>440.03</v>
      </c>
      <c r="CJ7" s="36">
        <v>524.69000000000005</v>
      </c>
      <c r="CK7" s="36">
        <v>58.58</v>
      </c>
      <c r="CL7" s="36">
        <v>58.74</v>
      </c>
      <c r="CM7" s="36">
        <v>60.72</v>
      </c>
      <c r="CN7" s="36">
        <v>67.84</v>
      </c>
      <c r="CO7" s="36">
        <v>65.400000000000006</v>
      </c>
      <c r="CP7" s="36">
        <v>58.25</v>
      </c>
      <c r="CQ7" s="36">
        <v>57.17</v>
      </c>
      <c r="CR7" s="36">
        <v>57.55</v>
      </c>
      <c r="CS7" s="36">
        <v>57.43</v>
      </c>
      <c r="CT7" s="36">
        <v>57.29</v>
      </c>
      <c r="CU7" s="36">
        <v>57.58</v>
      </c>
      <c r="CV7" s="36">
        <v>77.77</v>
      </c>
      <c r="CW7" s="36">
        <v>73.81</v>
      </c>
      <c r="CX7" s="36">
        <v>69.73</v>
      </c>
      <c r="CY7" s="36">
        <v>60.44</v>
      </c>
      <c r="CZ7" s="36">
        <v>62.83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0.2</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剣淵町役場</cp:lastModifiedBy>
  <dcterms:created xsi:type="dcterms:W3CDTF">2016-12-02T02:14:21Z</dcterms:created>
  <dcterms:modified xsi:type="dcterms:W3CDTF">2017-01-27T09:40:03Z</dcterms:modified>
  <cp:category/>
</cp:coreProperties>
</file>